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Committee on Climate Change\Analysis\Current Analysis\2019 Long-term targets\Report\Exhibits for web\Advice report\"/>
    </mc:Choice>
  </mc:AlternateContent>
  <bookViews>
    <workbookView xWindow="4950" yWindow="330" windowWidth="21165" windowHeight="6990" tabRatio="722" firstSheet="1" activeTab="1"/>
  </bookViews>
  <sheets>
    <sheet name="lower and upper" sheetId="84" state="hidden" r:id="rId1"/>
    <sheet name="Contents" sheetId="94" r:id="rId2"/>
    <sheet name="7.1" sheetId="87" r:id="rId3"/>
    <sheet name="7.2" sheetId="52" r:id="rId4"/>
    <sheet name="7.3" sheetId="91" r:id="rId5"/>
    <sheet name="7.4" sheetId="92" r:id="rId6"/>
    <sheet name="B7.4" sheetId="93" r:id="rId7"/>
  </sheets>
  <externalReferences>
    <externalReference r:id="rId8"/>
    <externalReference r:id="rId9"/>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lt_Chk_1_Hdg" hidden="1">[1]BS_Hist_TA!$B$1</definedName>
    <definedName name="Alt_Chk_14_Hdg" hidden="1">[1]BS_Fcast_TO!$B$1</definedName>
    <definedName name="Alt_Chk_15_Hdg" hidden="1">[1]Fcast_OP_TO!$C$117</definedName>
    <definedName name="Alt_Chk_2_Hdg" hidden="1">[1]BS_Hist_TO!$B$1</definedName>
    <definedName name="BMGHIndex" hidden="1">"O"</definedName>
    <definedName name="Btu">[2]Units!$E$42</definedName>
    <definedName name="calorie">[2]Units!$E$43</definedName>
    <definedName name="day">[2]Units!$E$31</definedName>
    <definedName name="DME_LocalFile" hidden="1">"True"</definedName>
    <definedName name="energy.unit">[2]!Units.Energy[Reference]</definedName>
    <definedName name="Err_Chk_1_Hdg" hidden="1">[1]Fcast_OP_TO!$C$27</definedName>
    <definedName name="Err_Chk_11_Hdg" hidden="1">[1]IS_Fcast_TO!$B$1</definedName>
    <definedName name="Err_Chk_13_Hdg" hidden="1">[1]BS_Fcast_TO!$B$1</definedName>
    <definedName name="Err_Chk_14_Hdg" hidden="1">[1]CFS_Fcast_TO!$B$1</definedName>
    <definedName name="Err_Chk_15_Hdg" hidden="1">[1]Fcast_OP_TO!$C$117</definedName>
    <definedName name="Err_Chk_2_Hdg" hidden="1">[1]Fcast_OP_TO!$C$44</definedName>
    <definedName name="Err_Chk_3_Hdg" hidden="1">[1]Fcast_OP_TO!$C$64</definedName>
    <definedName name="Err_Chk_4_Hdg" hidden="1">[1]Fcast_OP_TO!$C$76</definedName>
    <definedName name="giga">[2]Units!$E$20</definedName>
    <definedName name="HL_Alt_Chk_1" hidden="1">[1]BS_Hist_TA!$H$73</definedName>
    <definedName name="HL_Alt_Chk_14" hidden="1">[1]BS_Fcast_TO!$I$72</definedName>
    <definedName name="HL_Alt_Chk_15" hidden="1">[1]Fcast_OP_TO!$I$138</definedName>
    <definedName name="HL_Alt_Chk_2" hidden="1">[1]BS_Hist_TO!$H$74</definedName>
    <definedName name="HL_Err_Chk_1" hidden="1">[1]Fcast_OP_TO!$I$42</definedName>
    <definedName name="HL_Err_Chk_11" hidden="1">[1]IS_Fcast_TO!$I$41</definedName>
    <definedName name="HL_Err_Chk_13" hidden="1">[1]BS_Fcast_TO!$I$70</definedName>
    <definedName name="HL_Err_Chk_14" hidden="1">[1]CFS_Fcast_TO!$I$114</definedName>
    <definedName name="HL_Err_Chk_15" hidden="1">[1]Fcast_OP_TO!$I$136</definedName>
    <definedName name="HL_Err_Chk_2" hidden="1">[1]Fcast_OP_TO!$I$59</definedName>
    <definedName name="HL_Err_Chk_3" hidden="1">[1]Fcast_OP_TO!$I$74</definedName>
    <definedName name="HL_Err_Chk_4" hidden="1">[1]Fcast_OP_TO!$I$86</definedName>
    <definedName name="hour">[2]Units!$E$30</definedName>
    <definedName name="joule">[2]Units!$E$37</definedName>
    <definedName name="kg">[2]Units!$E$71</definedName>
    <definedName name="kilo">[2]Units!$E$18</definedName>
    <definedName name="kilometre">[2]Units!$E$57</definedName>
    <definedName name="mega">[2]Units!$E$19</definedName>
    <definedName name="metre">[2]Units!$E$55</definedName>
    <definedName name="minute">[2]Units!$E$29</definedName>
    <definedName name="Pal_Workbook_GUID" hidden="1">"1LMS2U6TLKFBVGQISFA5FIYM"</definedName>
    <definedName name="quality_list">[2]Logs!$B$23:$B$25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econd">[2]Units!$E$28</definedName>
    <definedName name="SI.prefix">[2]!Units.PowersOfTen[Reference]</definedName>
    <definedName name="tera">[2]Units!$E$21</definedName>
    <definedName name="therm">[2]Units!$E$41</definedName>
    <definedName name="Tmpl_AssumptionsType">[2]!Tmpl_Lookup_AssumptionsType[Type of Assumptions]</definedName>
    <definedName name="Tmpl_ImpactRatings">[2]!Tmpl_Lookup_ImpactRatings[Impact ratings]</definedName>
    <definedName name="Tmpl_ProtectionMarks">[2]!Tmpl_Lookup_ProtectionMarks[Protection mark list]</definedName>
    <definedName name="Tmpl_RAGRatings">[2]!Tmpl_Lookup_RAGRatings[RAG ratings]</definedName>
    <definedName name="Tmpl_RiskActions">[2]!Tmpl_Lookup_RiskActions[Risk management actions]</definedName>
    <definedName name="Tmpl_SheetState">[2]!Tmpl_Lookup_SheetState[Sheet state]</definedName>
    <definedName name="Tmpl_SheetType">[2]!Tmpl_Lookup_SheetType[Sheet type]</definedName>
    <definedName name="toe">[2]Units!$E$40</definedName>
    <definedName name="Units.Energy.Name">[2]!Units.Time[Name]</definedName>
    <definedName name="Units.Power.Name">[2]!Units.Energy[Name]</definedName>
    <definedName name="Units.PowersOfTen.Name">[2]!Units.PowersOfTen[Name]</definedName>
    <definedName name="W.h">[2]Units!$E$38</definedName>
    <definedName name="watt">[2]Units!$E$49</definedName>
    <definedName name="yard">[2]Units!$E$56</definedName>
    <definedName name="year">[2]Units!$E$32</definedName>
  </definedNames>
  <calcPr calcId="152511"/>
</workbook>
</file>

<file path=xl/calcChain.xml><?xml version="1.0" encoding="utf-8"?>
<calcChain xmlns="http://schemas.openxmlformats.org/spreadsheetml/2006/main">
  <c r="C13" i="94" l="1"/>
  <c r="C12" i="94"/>
  <c r="C11" i="94"/>
  <c r="C10" i="94"/>
  <c r="C9" i="94"/>
  <c r="B13" i="94"/>
  <c r="B12" i="94"/>
  <c r="B11" i="94"/>
  <c r="B10" i="94"/>
  <c r="B9" i="94"/>
  <c r="J24" i="84" l="1"/>
  <c r="L24" i="84"/>
  <c r="L25" i="84"/>
  <c r="N25" i="84" s="1"/>
  <c r="G5" i="84"/>
  <c r="E25" i="84"/>
  <c r="I26" i="84"/>
  <c r="J26" i="84"/>
  <c r="D26" i="84"/>
  <c r="I27" i="84"/>
  <c r="K27" i="84"/>
  <c r="I28" i="84"/>
  <c r="J28" i="84"/>
  <c r="D28" i="84"/>
  <c r="I29" i="84"/>
  <c r="J29" i="84"/>
  <c r="K29" i="84"/>
  <c r="M29" i="84" s="1"/>
  <c r="I30" i="84"/>
  <c r="D30" i="84"/>
  <c r="G11" i="84"/>
  <c r="K30" i="84"/>
  <c r="I31" i="84"/>
  <c r="K31" i="84"/>
  <c r="M31" i="84" s="1"/>
  <c r="L31" i="84"/>
  <c r="D32" i="84"/>
  <c r="N13" i="84"/>
  <c r="J33" i="84"/>
  <c r="F14" i="84"/>
  <c r="K34" i="84"/>
  <c r="G17" i="84"/>
  <c r="J25" i="84"/>
  <c r="B26" i="84"/>
  <c r="E26" i="84"/>
  <c r="B27" i="84"/>
  <c r="D27" i="84"/>
  <c r="J27" i="84"/>
  <c r="E28" i="84"/>
  <c r="C29" i="84"/>
  <c r="E29" i="84"/>
  <c r="C30" i="84"/>
  <c r="E30" i="84"/>
  <c r="L30" i="84"/>
  <c r="C31" i="84"/>
  <c r="E31" i="84"/>
  <c r="J31" i="84"/>
  <c r="J32" i="84"/>
  <c r="D33" i="84"/>
  <c r="C34" i="84"/>
  <c r="E34" i="84"/>
  <c r="C27" i="84" l="1"/>
  <c r="G14" i="84"/>
  <c r="G9" i="84"/>
  <c r="G8" i="84"/>
  <c r="N7" i="84"/>
  <c r="D25" i="84"/>
  <c r="G34" i="84"/>
  <c r="C28" i="84"/>
  <c r="C24" i="84"/>
  <c r="J34" i="84"/>
  <c r="J35" i="84" s="1"/>
  <c r="K33" i="84"/>
  <c r="G10" i="84"/>
  <c r="B32" i="84"/>
  <c r="F32" i="84" s="1"/>
  <c r="C25" i="84"/>
  <c r="G15" i="84"/>
  <c r="F11" i="84"/>
  <c r="K28" i="84"/>
  <c r="M28" i="84" s="1"/>
  <c r="C33" i="84"/>
  <c r="D31" i="84"/>
  <c r="B30" i="84"/>
  <c r="D29" i="84"/>
  <c r="B25" i="84"/>
  <c r="F25" i="84" s="1"/>
  <c r="E24" i="84"/>
  <c r="G24" i="84" s="1"/>
  <c r="G18" i="84"/>
  <c r="K25" i="84"/>
  <c r="G4" i="84"/>
  <c r="D34" i="84"/>
  <c r="E33" i="84"/>
  <c r="C32" i="84"/>
  <c r="B31" i="84"/>
  <c r="F31" i="84" s="1"/>
  <c r="C26" i="84"/>
  <c r="G26" i="84" s="1"/>
  <c r="C19" i="84"/>
  <c r="G16" i="84"/>
  <c r="J19" i="84"/>
  <c r="G6" i="84"/>
  <c r="D19" i="84"/>
  <c r="N31" i="84"/>
  <c r="N18" i="84"/>
  <c r="L34" i="84"/>
  <c r="N10" i="84"/>
  <c r="L29" i="84"/>
  <c r="N29" i="84" s="1"/>
  <c r="I34" i="84"/>
  <c r="M34" i="84" s="1"/>
  <c r="F16" i="84"/>
  <c r="E32" i="84"/>
  <c r="G32" i="84" s="1"/>
  <c r="J30" i="84"/>
  <c r="N30" i="84" s="1"/>
  <c r="F30" i="84"/>
  <c r="B29" i="84"/>
  <c r="F29" i="84" s="1"/>
  <c r="B28" i="84"/>
  <c r="F28" i="84" s="1"/>
  <c r="F27" i="84"/>
  <c r="F26" i="84"/>
  <c r="B19" i="84"/>
  <c r="F19" i="84" s="1"/>
  <c r="N17" i="84"/>
  <c r="N16" i="84"/>
  <c r="N15" i="84"/>
  <c r="K32" i="84"/>
  <c r="G12" i="84"/>
  <c r="K26" i="84"/>
  <c r="M26" i="84" s="1"/>
  <c r="F17" i="84"/>
  <c r="F9" i="84"/>
  <c r="B34" i="84"/>
  <c r="G31" i="84"/>
  <c r="G30" i="84"/>
  <c r="G29" i="84"/>
  <c r="G28" i="84"/>
  <c r="E27" i="84"/>
  <c r="N24" i="84"/>
  <c r="D24" i="84"/>
  <c r="E19" i="84"/>
  <c r="G19" i="84" s="1"/>
  <c r="G13" i="84"/>
  <c r="I32" i="84"/>
  <c r="N11" i="84"/>
  <c r="G7" i="84"/>
  <c r="F6" i="84"/>
  <c r="F5" i="84"/>
  <c r="I25" i="84"/>
  <c r="F4" i="84"/>
  <c r="B33" i="84"/>
  <c r="F33" i="84" s="1"/>
  <c r="L26" i="84"/>
  <c r="N26" i="84" s="1"/>
  <c r="I33" i="84"/>
  <c r="M33" i="84" s="1"/>
  <c r="N12" i="84"/>
  <c r="N6" i="84"/>
  <c r="N5" i="84"/>
  <c r="N4" i="84"/>
  <c r="M30" i="84"/>
  <c r="M27" i="84"/>
  <c r="M18" i="84"/>
  <c r="M16" i="84"/>
  <c r="M9" i="84"/>
  <c r="M4" i="84"/>
  <c r="F18" i="84"/>
  <c r="F15" i="84"/>
  <c r="F13" i="84"/>
  <c r="F12" i="84"/>
  <c r="F10" i="84"/>
  <c r="F8" i="84"/>
  <c r="F7" i="84"/>
  <c r="I19" i="84"/>
  <c r="I24" i="84"/>
  <c r="B24" i="84"/>
  <c r="M17" i="84"/>
  <c r="M15" i="84"/>
  <c r="M14" i="84"/>
  <c r="M12" i="84"/>
  <c r="M11" i="84"/>
  <c r="M10" i="84"/>
  <c r="M8" i="84"/>
  <c r="M6" i="84"/>
  <c r="K24" i="84"/>
  <c r="N34" i="84" l="1"/>
  <c r="D35" i="84"/>
  <c r="M25" i="84"/>
  <c r="M5" i="84"/>
  <c r="M19" i="84" s="1"/>
  <c r="G33" i="84"/>
  <c r="N9" i="84"/>
  <c r="N19" i="84" s="1"/>
  <c r="L28" i="84"/>
  <c r="N28" i="84" s="1"/>
  <c r="C35" i="84"/>
  <c r="F34" i="84"/>
  <c r="G25" i="84"/>
  <c r="L32" i="84"/>
  <c r="N32" i="84" s="1"/>
  <c r="M32" i="84"/>
  <c r="N8" i="84"/>
  <c r="L27" i="84"/>
  <c r="L19" i="84"/>
  <c r="N14" i="84"/>
  <c r="L33" i="84"/>
  <c r="N33" i="84" s="1"/>
  <c r="I35" i="84"/>
  <c r="M13" i="84"/>
  <c r="K19" i="84"/>
  <c r="M7" i="84"/>
  <c r="G27" i="84"/>
  <c r="G35" i="84" s="1"/>
  <c r="E35" i="84"/>
  <c r="B35" i="84"/>
  <c r="F24" i="84"/>
  <c r="F35" i="84" s="1"/>
  <c r="M24" i="84"/>
  <c r="M35" i="84" s="1"/>
  <c r="K35" i="84"/>
  <c r="N27" i="84" l="1"/>
  <c r="N35" i="84" s="1"/>
  <c r="L35" i="84"/>
</calcChain>
</file>

<file path=xl/sharedStrings.xml><?xml version="1.0" encoding="utf-8"?>
<sst xmlns="http://schemas.openxmlformats.org/spreadsheetml/2006/main" count="141" uniqueCount="92">
  <si>
    <t>Title</t>
  </si>
  <si>
    <t xml:space="preserve">Source: </t>
  </si>
  <si>
    <t xml:space="preserve">Notes: </t>
  </si>
  <si>
    <t>Power</t>
  </si>
  <si>
    <t>Industry</t>
  </si>
  <si>
    <t>Buildings</t>
  </si>
  <si>
    <t>Transport</t>
  </si>
  <si>
    <t>F-gases</t>
  </si>
  <si>
    <t>LULUCF</t>
  </si>
  <si>
    <t>Total</t>
  </si>
  <si>
    <t xml:space="preserve"> </t>
  </si>
  <si>
    <t>Agriculture and Land use</t>
  </si>
  <si>
    <t>Waste and F-gases</t>
  </si>
  <si>
    <t>Aviation and Shipping</t>
  </si>
  <si>
    <t>Engineered GHG removals</t>
  </si>
  <si>
    <t>total</t>
  </si>
  <si>
    <t>non-land removals</t>
  </si>
  <si>
    <t>shipping</t>
  </si>
  <si>
    <t>aviation</t>
  </si>
  <si>
    <t>waste</t>
  </si>
  <si>
    <t>agriculture</t>
  </si>
  <si>
    <t>transport</t>
  </si>
  <si>
    <t>industry</t>
  </si>
  <si>
    <t>buildings</t>
  </si>
  <si>
    <t>power</t>
  </si>
  <si>
    <t>upper bound</t>
  </si>
  <si>
    <t>lower bound</t>
  </si>
  <si>
    <t>difference</t>
  </si>
  <si>
    <t>net-zero</t>
  </si>
  <si>
    <t>Grouping sectors</t>
  </si>
  <si>
    <t>extra abatement to achieve target</t>
  </si>
  <si>
    <t>international shipping</t>
  </si>
  <si>
    <t>international aviation</t>
  </si>
  <si>
    <t>domestic shipping</t>
  </si>
  <si>
    <t>domestic aviation</t>
  </si>
  <si>
    <t>non residential buildings</t>
  </si>
  <si>
    <t>residential buildings</t>
  </si>
  <si>
    <t>Actual average cost</t>
  </si>
  <si>
    <t>CCC central estimate (2011)</t>
  </si>
  <si>
    <t>Contracts signed in 2015</t>
  </si>
  <si>
    <t>DECC estimate (2012)</t>
  </si>
  <si>
    <t>Contracts signed in 2017</t>
  </si>
  <si>
    <t>Contracts signed in 2013</t>
  </si>
  <si>
    <t>Offshore wind</t>
  </si>
  <si>
    <t>UK GDP</t>
  </si>
  <si>
    <t>G7 countries GDP</t>
  </si>
  <si>
    <t>UK GHG emissions</t>
  </si>
  <si>
    <t>G7 countries GHG emissions</t>
  </si>
  <si>
    <t>Switching to low-carbon heating</t>
  </si>
  <si>
    <t>Cheaper power</t>
  </si>
  <si>
    <t>Transport savings</t>
  </si>
  <si>
    <t>High carbon heating costs</t>
  </si>
  <si>
    <t xml:space="preserve">Low-carbon heating systems (incl. household conversion) </t>
  </si>
  <si>
    <t>Installing energy efficiency</t>
  </si>
  <si>
    <t>Energy efficiency savings reduce fuel costs</t>
  </si>
  <si>
    <t>Cheap low-carbon power reduces electricity costs</t>
  </si>
  <si>
    <t>Moving to electric vehicles reduces overall resource costs</t>
  </si>
  <si>
    <t>Base</t>
  </si>
  <si>
    <t>Electricity costs</t>
  </si>
  <si>
    <t>Heating costs</t>
  </si>
  <si>
    <t>Transport costs</t>
  </si>
  <si>
    <t>Core (77% GHG reduction)</t>
  </si>
  <si>
    <t>Further Ambition (96% GHG reduction)</t>
  </si>
  <si>
    <t>Additional cost to achieve net-zero target through GHG removals</t>
  </si>
  <si>
    <t>£2018</t>
  </si>
  <si>
    <t>Central estimates for annual resource cost of meeting a net-zero GHG target (2050)</t>
  </si>
  <si>
    <t>CCC analysis</t>
  </si>
  <si>
    <t>Costs are attributed to sectors where low-carbon actions occur (e.g. costs of low-carbon hydrogen production are included in the sector where it is used); policy will determine where the costs actually fall (e.g. some costs might be taxpayer funded; some removals might be paid for by the aviation sector). Co-benefits (e.g. health benefits from improved air quality) are not included. 2050 GDP is assumed to be around £3,900 billion in line with baseline GDP growth assumptions from the Office for Budget Responsibility.</t>
  </si>
  <si>
    <t>Costs of example low-carbon technologies compared to past projections</t>
  </si>
  <si>
    <t>Offshore wind costs from CCC analysis based on DECC (2012) Electricity generation costs and LCCC (2019) CfD register. Battery pack cost forecasts from 2011 published in CCC (2015) Sectoral scenarios for the Fifth Carbon Budget, outturn costs from BNEF (2018) Electric cars to reach price parity by 2022.</t>
  </si>
  <si>
    <t>Change in greenhouse gas emissions and in real GDP in the UK and in G7 countries</t>
  </si>
  <si>
    <t>Falling costs for zero-carbon power and transport have the scope to offset heating costs</t>
  </si>
  <si>
    <t>Figures represent costs between 2030 and 2050. Transport savings are pre-tax and do not relate to the fact that electric vehicles in the UK currently do not pay fuel duty. They represent savings from passenger cars only - if vans were included savings would be higher.</t>
  </si>
  <si>
    <t>£ billion</t>
  </si>
  <si>
    <t>Percentage of GDP</t>
  </si>
  <si>
    <t>Estimated costs of decarbonising Scotland, Wales and Northern Ireland</t>
  </si>
  <si>
    <t>Back to contents</t>
  </si>
  <si>
    <t>Source:</t>
  </si>
  <si>
    <t>CCC analysis.</t>
  </si>
  <si>
    <t>Notes:</t>
  </si>
  <si>
    <t xml:space="preserve">UK costs refer to central cost estimates for achieving a net-zero target. Share of UK costs for decarbonising the devolved administrations presented is the upper limit of the range. </t>
  </si>
  <si>
    <t>Devolved administration</t>
  </si>
  <si>
    <t>Share</t>
  </si>
  <si>
    <t>Wales</t>
  </si>
  <si>
    <t>Scotland</t>
  </si>
  <si>
    <t>Northern Ireland</t>
  </si>
  <si>
    <t>Rest of UK</t>
  </si>
  <si>
    <t>Figure</t>
  </si>
  <si>
    <t>Source</t>
  </si>
  <si>
    <t>B7.4</t>
  </si>
  <si>
    <t>Battery packs for electric vehicles</t>
  </si>
  <si>
    <r>
      <t xml:space="preserve">IEA (2018) </t>
    </r>
    <r>
      <rPr>
        <i/>
        <sz val="10"/>
        <color theme="1"/>
        <rFont val="Calibri"/>
        <family val="2"/>
        <scheme val="minor"/>
      </rPr>
      <t>CO₂ emissions from Fuel Combustion Statistics: Indicators for CO₂ emissions</t>
    </r>
    <r>
      <rPr>
        <sz val="10"/>
        <color theme="1"/>
        <rFont val="Calibri"/>
        <family val="2"/>
        <scheme val="minor"/>
      </rPr>
      <t xml:space="preserve">; IMF DataMapper; BEIS (2018) </t>
    </r>
    <r>
      <rPr>
        <i/>
        <sz val="10"/>
        <color theme="1"/>
        <rFont val="Calibri"/>
        <family val="2"/>
        <scheme val="minor"/>
      </rPr>
      <t>2017 UK Greenhouse Gas Emissions, Provisional Figures</t>
    </r>
    <r>
      <rPr>
        <sz val="10"/>
        <color theme="1"/>
        <rFont val="Calibri"/>
        <family val="2"/>
        <scheme val="minor"/>
      </rPr>
      <t xml:space="preserve">; ONS (2018) </t>
    </r>
    <r>
      <rPr>
        <i/>
        <sz val="10"/>
        <color theme="1"/>
        <rFont val="Calibri"/>
        <family val="2"/>
        <scheme val="minor"/>
      </rPr>
      <t>Gross Domestic Product: chained volume measures: Seasonally adjusted £m</t>
    </r>
    <r>
      <rPr>
        <sz val="10"/>
        <color theme="1"/>
        <rFont val="Calibri"/>
        <family val="2"/>
        <scheme val="minor"/>
      </rPr>
      <t>; CCC calculations.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</si>
</sst>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0.0"/>
    <numFmt numFmtId="166" formatCode="0.0%"/>
    <numFmt numFmtId="167" formatCode="&quot;£&quot;#,##0.00"/>
  </numFmts>
  <fonts count="37" x14ac:knownFonts="1">
    <font>
      <sz val="12"/>
      <color theme="1"/>
      <name val="Arial"/>
      <family val="2"/>
    </font>
    <font>
      <sz val="11"/>
      <color theme="1"/>
      <name val="Calibri"/>
      <family val="2"/>
      <scheme val="minor"/>
    </font>
    <font>
      <sz val="10"/>
      <color theme="1"/>
      <name val="Arial"/>
      <family val="2"/>
    </font>
    <font>
      <sz val="10"/>
      <color theme="1"/>
      <name val="Arial"/>
      <family val="2"/>
    </font>
    <font>
      <sz val="10"/>
      <color indexed="8"/>
      <name val="Calibri"/>
      <family val="2"/>
    </font>
    <font>
      <sz val="10"/>
      <name val="Arial"/>
      <family val="2"/>
    </font>
    <font>
      <sz val="12"/>
      <color theme="1"/>
      <name val="Arial"/>
      <family val="2"/>
    </font>
    <font>
      <sz val="11"/>
      <color theme="1"/>
      <name val="Calibri"/>
      <family val="2"/>
      <scheme val="minor"/>
    </font>
    <font>
      <u/>
      <sz val="10"/>
      <color theme="10"/>
      <name val="Arial"/>
      <family val="2"/>
    </font>
    <font>
      <u/>
      <sz val="11"/>
      <color theme="10"/>
      <name val="Calibri"/>
      <family val="2"/>
    </font>
    <font>
      <sz val="10"/>
      <color theme="1"/>
      <name val="Calibri"/>
      <family val="2"/>
      <scheme val="minor"/>
    </font>
    <font>
      <b/>
      <sz val="10"/>
      <color theme="1"/>
      <name val="Calibri"/>
      <family val="2"/>
      <scheme val="minor"/>
    </font>
    <font>
      <u/>
      <sz val="12"/>
      <color theme="10"/>
      <name val="Calibri"/>
      <family val="2"/>
      <scheme val="minor"/>
    </font>
    <font>
      <b/>
      <sz val="11"/>
      <color theme="1"/>
      <name val="Calibri"/>
      <family val="2"/>
      <scheme val="minor"/>
    </font>
    <font>
      <b/>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0"/>
      <color indexed="8"/>
      <name val="Calibri"/>
      <family val="2"/>
      <scheme val="minor"/>
    </font>
    <font>
      <u/>
      <sz val="10"/>
      <color theme="10"/>
      <name val="Calibri"/>
      <family val="2"/>
      <scheme val="minor"/>
    </font>
    <font>
      <sz val="12"/>
      <color theme="1"/>
      <name val="Calibri"/>
      <family val="2"/>
      <scheme val="minor"/>
    </font>
    <font>
      <i/>
      <sz val="10"/>
      <color theme="1"/>
      <name val="Calibri"/>
      <family val="2"/>
      <scheme val="minor"/>
    </font>
    <font>
      <sz val="11"/>
      <color theme="1"/>
      <name val="Arial"/>
      <family val="2"/>
    </font>
    <font>
      <b/>
      <sz val="10"/>
      <color indexed="8"/>
      <name val="Calibri"/>
      <family val="2"/>
    </font>
    <font>
      <b/>
      <sz val="10"/>
      <color indexed="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43" fontId="7" fillId="0" borderId="0" applyFont="0" applyFill="0" applyBorder="0" applyAlignment="0" applyProtection="0"/>
    <xf numFmtId="164" fontId="5"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5" fillId="0" borderId="0"/>
    <xf numFmtId="9" fontId="7" fillId="0" borderId="0" applyFont="0" applyFill="0" applyBorder="0" applyAlignment="0" applyProtection="0"/>
    <xf numFmtId="0" fontId="7" fillId="0" borderId="0"/>
    <xf numFmtId="9" fontId="6"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4" applyNumberFormat="0" applyAlignment="0" applyProtection="0"/>
    <xf numFmtId="0" fontId="23" fillId="6" borderId="5" applyNumberFormat="0" applyAlignment="0" applyProtection="0"/>
    <xf numFmtId="0" fontId="24" fillId="6" borderId="4" applyNumberFormat="0" applyAlignment="0" applyProtection="0"/>
    <xf numFmtId="0" fontId="25" fillId="0" borderId="6" applyNumberFormat="0" applyFill="0" applyAlignment="0" applyProtection="0"/>
    <xf numFmtId="0" fontId="26" fillId="7" borderId="7"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14" fillId="0" borderId="9" applyNumberFormat="0" applyFill="0" applyAlignment="0" applyProtection="0"/>
    <xf numFmtId="0" fontId="2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9" fillId="32" borderId="0" applyNumberFormat="0" applyBorder="0" applyAlignment="0" applyProtection="0"/>
    <xf numFmtId="0" fontId="3" fillId="0" borderId="0" applyNumberFormat="0" applyFont="0" applyFill="0" applyBorder="0" applyProtection="0">
      <alignment vertical="center"/>
    </xf>
    <xf numFmtId="0" fontId="3" fillId="8" borderId="8" applyNumberFormat="0" applyFont="0" applyAlignment="0" applyProtection="0"/>
    <xf numFmtId="0" fontId="2" fillId="0" borderId="0" applyNumberFormat="0" applyFont="0" applyFill="0" applyBorder="0" applyProtection="0">
      <alignment vertical="center"/>
    </xf>
    <xf numFmtId="0" fontId="1" fillId="0" borderId="0"/>
    <xf numFmtId="9" fontId="1" fillId="0" borderId="0" applyFont="0" applyFill="0" applyBorder="0" applyAlignment="0" applyProtection="0"/>
    <xf numFmtId="0" fontId="6" fillId="0" borderId="0"/>
  </cellStyleXfs>
  <cellXfs count="63">
    <xf numFmtId="0" fontId="0" fillId="0" borderId="0" xfId="0"/>
    <xf numFmtId="0" fontId="10" fillId="0" borderId="0" xfId="0" applyFont="1"/>
    <xf numFmtId="0" fontId="11" fillId="0" borderId="0" xfId="0" applyFont="1"/>
    <xf numFmtId="0" fontId="12" fillId="0" borderId="0" xfId="3" applyFont="1" applyAlignment="1" applyProtection="1"/>
    <xf numFmtId="0" fontId="0" fillId="0" borderId="0" xfId="0"/>
    <xf numFmtId="0" fontId="10" fillId="0" borderId="0" xfId="0" applyFont="1" applyFill="1"/>
    <xf numFmtId="0" fontId="4" fillId="0" borderId="0" xfId="0" applyFont="1" applyFill="1" applyAlignment="1"/>
    <xf numFmtId="1" fontId="10" fillId="0" borderId="0" xfId="0" applyNumberFormat="1" applyFont="1"/>
    <xf numFmtId="0" fontId="30" fillId="0" borderId="0" xfId="0" applyFont="1" applyFill="1" applyAlignment="1"/>
    <xf numFmtId="0" fontId="31" fillId="0" borderId="0" xfId="3" applyFont="1" applyAlignment="1" applyProtection="1"/>
    <xf numFmtId="165" fontId="10" fillId="0" borderId="0" xfId="0" applyNumberFormat="1" applyFont="1"/>
    <xf numFmtId="0" fontId="10" fillId="0" borderId="0" xfId="0" quotePrefix="1" applyFont="1"/>
    <xf numFmtId="166" fontId="10" fillId="0" borderId="0" xfId="9" applyNumberFormat="1" applyFont="1" applyAlignment="1">
      <alignment horizontal="right"/>
    </xf>
    <xf numFmtId="10" fontId="10" fillId="0" borderId="0" xfId="9" applyNumberFormat="1" applyFont="1"/>
    <xf numFmtId="0" fontId="1" fillId="0" borderId="0" xfId="53"/>
    <xf numFmtId="166" fontId="13" fillId="0" borderId="0" xfId="53" applyNumberFormat="1" applyFont="1" applyAlignment="1">
      <alignment horizontal="center"/>
    </xf>
    <xf numFmtId="165" fontId="1" fillId="0" borderId="0" xfId="53" applyNumberFormat="1" applyAlignment="1">
      <alignment horizontal="center"/>
    </xf>
    <xf numFmtId="0" fontId="13" fillId="0" borderId="0" xfId="53" applyFont="1"/>
    <xf numFmtId="166" fontId="1" fillId="0" borderId="0" xfId="53" applyNumberFormat="1" applyAlignment="1">
      <alignment horizontal="center"/>
    </xf>
    <xf numFmtId="166" fontId="0" fillId="0" borderId="0" xfId="54" applyNumberFormat="1" applyFont="1" applyAlignment="1">
      <alignment horizontal="center"/>
    </xf>
    <xf numFmtId="165" fontId="0" fillId="0" borderId="0" xfId="54" applyNumberFormat="1" applyFont="1" applyAlignment="1">
      <alignment horizontal="center"/>
    </xf>
    <xf numFmtId="9" fontId="13" fillId="0" borderId="0" xfId="53" applyNumberFormat="1" applyFont="1" applyAlignment="1">
      <alignment horizontal="center"/>
    </xf>
    <xf numFmtId="0" fontId="13" fillId="0" borderId="0" xfId="53" applyFont="1" applyAlignment="1">
      <alignment horizontal="center"/>
    </xf>
    <xf numFmtId="1" fontId="1" fillId="0" borderId="0" xfId="53" applyNumberFormat="1" applyAlignment="1">
      <alignment horizontal="center"/>
    </xf>
    <xf numFmtId="1" fontId="2" fillId="0" borderId="0" xfId="0" applyNumberFormat="1" applyFont="1"/>
    <xf numFmtId="0" fontId="32" fillId="0" borderId="0" xfId="0" applyFont="1"/>
    <xf numFmtId="1" fontId="32" fillId="0" borderId="0" xfId="0" applyNumberFormat="1" applyFont="1"/>
    <xf numFmtId="1" fontId="10" fillId="0" borderId="0" xfId="0" applyNumberFormat="1" applyFont="1" applyFill="1"/>
    <xf numFmtId="1" fontId="11" fillId="0" borderId="0" xfId="0" applyNumberFormat="1" applyFont="1"/>
    <xf numFmtId="167" fontId="10" fillId="0" borderId="0" xfId="0" applyNumberFormat="1" applyFont="1"/>
    <xf numFmtId="0" fontId="33" fillId="0" borderId="0" xfId="0" applyFont="1"/>
    <xf numFmtId="1" fontId="33" fillId="0" borderId="0" xfId="0" applyNumberFormat="1" applyFont="1"/>
    <xf numFmtId="10" fontId="10" fillId="0" borderId="0" xfId="9" applyNumberFormat="1" applyFont="1" applyAlignment="1">
      <alignment vertical="center"/>
    </xf>
    <xf numFmtId="0" fontId="10" fillId="0" borderId="0" xfId="50" applyFont="1">
      <alignment vertical="center"/>
    </xf>
    <xf numFmtId="165" fontId="10" fillId="0" borderId="0" xfId="0" applyNumberFormat="1" applyFont="1" applyAlignment="1">
      <alignment horizontal="center"/>
    </xf>
    <xf numFmtId="165" fontId="10" fillId="0" borderId="0" xfId="9" applyNumberFormat="1" applyFont="1" applyAlignment="1">
      <alignment horizontal="center"/>
    </xf>
    <xf numFmtId="165" fontId="10" fillId="0" borderId="0" xfId="9" applyNumberFormat="1" applyFont="1" applyAlignment="1">
      <alignment horizontal="center" vertical="center"/>
    </xf>
    <xf numFmtId="166" fontId="10" fillId="0" borderId="0" xfId="9" applyNumberFormat="1" applyFont="1" applyAlignment="1">
      <alignment horizontal="center"/>
    </xf>
    <xf numFmtId="166" fontId="10" fillId="0" borderId="0" xfId="9" applyNumberFormat="1" applyFont="1" applyAlignment="1">
      <alignment horizontal="center" vertical="center"/>
    </xf>
    <xf numFmtId="49" fontId="10" fillId="0" borderId="0" xfId="0" applyNumberFormat="1" applyFont="1" applyAlignment="1">
      <alignment horizontal="left"/>
    </xf>
    <xf numFmtId="0" fontId="10" fillId="0" borderId="0" xfId="0" applyFont="1" applyFill="1" applyAlignment="1">
      <alignment horizontal="left"/>
    </xf>
    <xf numFmtId="0" fontId="32" fillId="0" borderId="0" xfId="0" applyFont="1" applyAlignment="1">
      <alignment horizontal="left"/>
    </xf>
    <xf numFmtId="9" fontId="10" fillId="0" borderId="0" xfId="9" applyNumberFormat="1" applyFont="1"/>
    <xf numFmtId="9" fontId="10" fillId="0" borderId="0" xfId="9" applyFont="1"/>
    <xf numFmtId="0" fontId="34" fillId="33" borderId="0" xfId="0" applyFont="1" applyFill="1"/>
    <xf numFmtId="0" fontId="13" fillId="33" borderId="0" xfId="0" applyFont="1" applyFill="1" applyAlignment="1">
      <alignment horizontal="right"/>
    </xf>
    <xf numFmtId="0" fontId="13" fillId="33" borderId="0" xfId="0" applyFont="1" applyFill="1" applyAlignment="1">
      <alignment horizontal="left"/>
    </xf>
    <xf numFmtId="0" fontId="10" fillId="33" borderId="0" xfId="0" applyFont="1" applyFill="1" applyAlignment="1">
      <alignment horizontal="right"/>
    </xf>
    <xf numFmtId="0" fontId="31" fillId="33" borderId="0" xfId="3" applyFont="1" applyFill="1" applyAlignment="1" applyProtection="1"/>
    <xf numFmtId="0" fontId="10" fillId="33" borderId="0" xfId="0" applyFont="1" applyFill="1"/>
    <xf numFmtId="1" fontId="31" fillId="33" borderId="0" xfId="3" applyNumberFormat="1" applyFont="1" applyFill="1" applyAlignment="1" applyProtection="1"/>
    <xf numFmtId="0" fontId="11" fillId="0" borderId="0" xfId="0" applyFont="1" applyFill="1"/>
    <xf numFmtId="0" fontId="35" fillId="0" borderId="0" xfId="0" applyFont="1" applyFill="1" applyAlignment="1"/>
    <xf numFmtId="0" fontId="11" fillId="0" borderId="0" xfId="0" quotePrefix="1" applyFont="1" applyAlignment="1">
      <alignment horizontal="center"/>
    </xf>
    <xf numFmtId="0" fontId="36" fillId="0" borderId="0" xfId="0" applyFont="1" applyFill="1" applyAlignment="1"/>
    <xf numFmtId="0" fontId="11" fillId="0" borderId="0" xfId="0" applyFont="1" applyBorder="1" applyAlignment="1">
      <alignment horizontal="center"/>
    </xf>
    <xf numFmtId="0" fontId="11" fillId="0" borderId="0" xfId="0" applyFont="1" applyAlignment="1">
      <alignment horizontal="center" vertical="center" wrapText="1"/>
    </xf>
    <xf numFmtId="9" fontId="13" fillId="0" borderId="0" xfId="53" applyNumberFormat="1" applyFont="1" applyAlignment="1">
      <alignment horizontal="center"/>
    </xf>
    <xf numFmtId="0" fontId="11" fillId="0" borderId="0" xfId="0" quotePrefix="1" applyFont="1" applyAlignment="1">
      <alignment horizontal="center"/>
    </xf>
    <xf numFmtId="0" fontId="11" fillId="0" borderId="0" xfId="0" applyFont="1" applyAlignment="1">
      <alignment horizontal="center"/>
    </xf>
    <xf numFmtId="0" fontId="11" fillId="0" borderId="0" xfId="0" applyFont="1" applyBorder="1" applyAlignment="1">
      <alignment horizontal="center"/>
    </xf>
    <xf numFmtId="0" fontId="11" fillId="0" borderId="0" xfId="0" applyFont="1" applyAlignment="1">
      <alignment horizontal="center" vertical="center" wrapText="1"/>
    </xf>
    <xf numFmtId="0" fontId="11" fillId="0" borderId="0" xfId="0" applyFont="1" applyFill="1" applyBorder="1" applyAlignment="1">
      <alignment horizontal="center" vertical="center"/>
    </xf>
  </cellXfs>
  <cellStyles count="56">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2" xfId="1"/>
    <cellStyle name="Comma 2 2" xfId="2"/>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3" builtinId="8"/>
    <cellStyle name="Hyperlink 2" xfId="4"/>
    <cellStyle name="Input" xfId="18" builtinId="20" customBuiltin="1"/>
    <cellStyle name="Linked Cell" xfId="21" builtinId="24" customBuiltin="1"/>
    <cellStyle name="Neutral" xfId="17" builtinId="28" customBuiltin="1"/>
    <cellStyle name="Normal" xfId="0" builtinId="0"/>
    <cellStyle name="Normal 2" xfId="5"/>
    <cellStyle name="Normal 2 2" xfId="6"/>
    <cellStyle name="Normal 2 3" xfId="55"/>
    <cellStyle name="Normal 3" xfId="50"/>
    <cellStyle name="Normal 3 2" xfId="52"/>
    <cellStyle name="Normal 4" xfId="8"/>
    <cellStyle name="Normal 5" xfId="53"/>
    <cellStyle name="Note 2" xfId="51"/>
    <cellStyle name="Output" xfId="19" builtinId="21" customBuiltin="1"/>
    <cellStyle name="Percent" xfId="9" builtinId="5"/>
    <cellStyle name="Percent 2" xfId="7"/>
    <cellStyle name="Percent 3" xfId="54"/>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515151"/>
      <color rgb="FFE26C1F"/>
      <color rgb="FF0095B6"/>
      <color rgb="FF009000"/>
      <color rgb="FF0000B4"/>
      <color rgb="FFB40000"/>
      <color rgb="FFFF7B24"/>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1400"/>
              <a:t>Offshore wind</a:t>
            </a:r>
          </a:p>
        </c:rich>
      </c:tx>
      <c:layout>
        <c:manualLayout>
          <c:xMode val="edge"/>
          <c:yMode val="edge"/>
          <c:x val="0.37552447916666665"/>
          <c:y val="7.8856209150326803E-2"/>
        </c:manualLayout>
      </c:layout>
      <c:overlay val="0"/>
    </c:title>
    <c:autoTitleDeleted val="0"/>
    <c:plotArea>
      <c:layout>
        <c:manualLayout>
          <c:layoutTarget val="inner"/>
          <c:xMode val="edge"/>
          <c:yMode val="edge"/>
          <c:x val="0.15905796150481191"/>
          <c:y val="5.1400554097404488E-2"/>
          <c:w val="0.6118293963254593"/>
          <c:h val="0.79523549139690874"/>
        </c:manualLayout>
      </c:layout>
      <c:lineChart>
        <c:grouping val="standard"/>
        <c:varyColors val="0"/>
        <c:ser>
          <c:idx val="0"/>
          <c:order val="0"/>
          <c:tx>
            <c:strRef>
              <c:f>'7.1'!$B$6</c:f>
              <c:strCache>
                <c:ptCount val="1"/>
                <c:pt idx="0">
                  <c:v>DECC estimate (2012)</c:v>
                </c:pt>
              </c:strCache>
            </c:strRef>
          </c:tx>
          <c:marker>
            <c:symbol val="none"/>
          </c:marker>
          <c:cat>
            <c:numRef>
              <c:f>'7.1'!$C$5:$F$5</c:f>
              <c:numCache>
                <c:formatCode>General</c:formatCode>
                <c:ptCount val="4"/>
                <c:pt idx="0">
                  <c:v>2016</c:v>
                </c:pt>
                <c:pt idx="1">
                  <c:v>2020</c:v>
                </c:pt>
                <c:pt idx="2">
                  <c:v>2025</c:v>
                </c:pt>
                <c:pt idx="3">
                  <c:v>2030</c:v>
                </c:pt>
              </c:numCache>
            </c:numRef>
          </c:cat>
          <c:val>
            <c:numRef>
              <c:f>'7.1'!$C$6:$F$6</c:f>
              <c:numCache>
                <c:formatCode>0</c:formatCode>
                <c:ptCount val="4"/>
                <c:pt idx="0">
                  <c:v>218.90383181634056</c:v>
                </c:pt>
                <c:pt idx="1">
                  <c:v>177.99756021429712</c:v>
                </c:pt>
                <c:pt idx="2">
                  <c:v>138.19686352041703</c:v>
                </c:pt>
                <c:pt idx="3">
                  <c:v>110.55749081633361</c:v>
                </c:pt>
              </c:numCache>
            </c:numRef>
          </c:val>
          <c:smooth val="0"/>
        </c:ser>
        <c:ser>
          <c:idx val="1"/>
          <c:order val="1"/>
          <c:tx>
            <c:strRef>
              <c:f>'7.1'!$B$7</c:f>
              <c:strCache>
                <c:ptCount val="1"/>
                <c:pt idx="0">
                  <c:v>Contracts signed in 2013</c:v>
                </c:pt>
              </c:strCache>
            </c:strRef>
          </c:tx>
          <c:spPr>
            <a:ln>
              <a:noFill/>
            </a:ln>
          </c:spPr>
          <c:marker>
            <c:symbol val="circle"/>
            <c:size val="9"/>
            <c:spPr>
              <a:solidFill>
                <a:srgbClr val="0000CC"/>
              </a:solidFill>
              <a:ln w="12700">
                <a:noFill/>
              </a:ln>
            </c:spPr>
          </c:marker>
          <c:dPt>
            <c:idx val="1"/>
            <c:marker>
              <c:symbol val="circle"/>
              <c:size val="7"/>
            </c:marker>
            <c:bubble3D val="0"/>
          </c:dPt>
          <c:cat>
            <c:numRef>
              <c:f>'7.1'!$C$5:$F$5</c:f>
              <c:numCache>
                <c:formatCode>General</c:formatCode>
                <c:ptCount val="4"/>
                <c:pt idx="0">
                  <c:v>2016</c:v>
                </c:pt>
                <c:pt idx="1">
                  <c:v>2020</c:v>
                </c:pt>
                <c:pt idx="2">
                  <c:v>2025</c:v>
                </c:pt>
                <c:pt idx="3">
                  <c:v>2030</c:v>
                </c:pt>
              </c:numCache>
            </c:numRef>
          </c:cat>
          <c:val>
            <c:numRef>
              <c:f>'7.1'!$C$7:$F$7</c:f>
              <c:numCache>
                <c:formatCode>0</c:formatCode>
                <c:ptCount val="4"/>
                <c:pt idx="1">
                  <c:v>160.30836168368376</c:v>
                </c:pt>
              </c:numCache>
            </c:numRef>
          </c:val>
          <c:smooth val="0"/>
        </c:ser>
        <c:ser>
          <c:idx val="2"/>
          <c:order val="2"/>
          <c:tx>
            <c:strRef>
              <c:f>'7.1'!$B$8</c:f>
              <c:strCache>
                <c:ptCount val="1"/>
                <c:pt idx="0">
                  <c:v>Contracts signed in 2015</c:v>
                </c:pt>
              </c:strCache>
            </c:strRef>
          </c:tx>
          <c:spPr>
            <a:ln>
              <a:noFill/>
            </a:ln>
          </c:spPr>
          <c:marker>
            <c:symbol val="circle"/>
            <c:size val="7"/>
            <c:spPr>
              <a:solidFill>
                <a:srgbClr val="00A300"/>
              </a:solidFill>
              <a:ln>
                <a:noFill/>
              </a:ln>
            </c:spPr>
          </c:marker>
          <c:cat>
            <c:numRef>
              <c:f>'7.1'!$C$5:$F$5</c:f>
              <c:numCache>
                <c:formatCode>General</c:formatCode>
                <c:ptCount val="4"/>
                <c:pt idx="0">
                  <c:v>2016</c:v>
                </c:pt>
                <c:pt idx="1">
                  <c:v>2020</c:v>
                </c:pt>
                <c:pt idx="2">
                  <c:v>2025</c:v>
                </c:pt>
                <c:pt idx="3">
                  <c:v>2030</c:v>
                </c:pt>
              </c:numCache>
            </c:numRef>
          </c:cat>
          <c:val>
            <c:numRef>
              <c:f>'7.1'!$C$8:$F$8</c:f>
              <c:numCache>
                <c:formatCode>0</c:formatCode>
                <c:ptCount val="4"/>
                <c:pt idx="1">
                  <c:v>132.66898897960033</c:v>
                </c:pt>
              </c:numCache>
            </c:numRef>
          </c:val>
          <c:smooth val="0"/>
        </c:ser>
        <c:ser>
          <c:idx val="3"/>
          <c:order val="3"/>
          <c:tx>
            <c:strRef>
              <c:f>'7.1'!$B$9</c:f>
              <c:strCache>
                <c:ptCount val="1"/>
                <c:pt idx="0">
                  <c:v>Contracts signed in 2017</c:v>
                </c:pt>
              </c:strCache>
            </c:strRef>
          </c:tx>
          <c:spPr>
            <a:ln>
              <a:noFill/>
            </a:ln>
          </c:spPr>
          <c:marker>
            <c:symbol val="circle"/>
            <c:size val="5"/>
            <c:spPr>
              <a:ln>
                <a:noFill/>
              </a:ln>
            </c:spPr>
          </c:marker>
          <c:dPt>
            <c:idx val="2"/>
            <c:marker>
              <c:symbol val="circle"/>
              <c:size val="7"/>
            </c:marker>
            <c:bubble3D val="0"/>
          </c:dPt>
          <c:cat>
            <c:numRef>
              <c:f>'7.1'!$C$5:$F$5</c:f>
              <c:numCache>
                <c:formatCode>General</c:formatCode>
                <c:ptCount val="4"/>
                <c:pt idx="0">
                  <c:v>2016</c:v>
                </c:pt>
                <c:pt idx="1">
                  <c:v>2020</c:v>
                </c:pt>
                <c:pt idx="2">
                  <c:v>2025</c:v>
                </c:pt>
                <c:pt idx="3">
                  <c:v>2030</c:v>
                </c:pt>
              </c:numCache>
            </c:numRef>
          </c:cat>
          <c:val>
            <c:numRef>
              <c:f>'7.1'!$C$9:$F$9</c:f>
              <c:numCache>
                <c:formatCode>0</c:formatCode>
                <c:ptCount val="4"/>
                <c:pt idx="2">
                  <c:v>68.545644306126832</c:v>
                </c:pt>
              </c:numCache>
            </c:numRef>
          </c:val>
          <c:smooth val="0"/>
        </c:ser>
        <c:dLbls>
          <c:showLegendKey val="0"/>
          <c:showVal val="0"/>
          <c:showCatName val="0"/>
          <c:showSerName val="0"/>
          <c:showPercent val="0"/>
          <c:showBubbleSize val="0"/>
        </c:dLbls>
        <c:smooth val="0"/>
        <c:axId val="161314464"/>
        <c:axId val="161444368"/>
      </c:lineChart>
      <c:catAx>
        <c:axId val="161314464"/>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161444368"/>
        <c:crosses val="autoZero"/>
        <c:auto val="1"/>
        <c:lblAlgn val="ctr"/>
        <c:lblOffset val="100"/>
        <c:noMultiLvlLbl val="0"/>
      </c:catAx>
      <c:valAx>
        <c:axId val="161444368"/>
        <c:scaling>
          <c:orientation val="minMax"/>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Levelised cost of electricity - £/MWh</a:t>
                </a:r>
              </a:p>
            </c:rich>
          </c:tx>
          <c:layout/>
          <c:overlay val="0"/>
        </c:title>
        <c:numFmt formatCode="0" sourceLinked="1"/>
        <c:majorTickMark val="out"/>
        <c:minorTickMark val="none"/>
        <c:tickLblPos val="nextTo"/>
        <c:spPr>
          <a:ln>
            <a:noFill/>
            <a:prstDash val="sysDot"/>
          </a:ln>
        </c:spPr>
        <c:crossAx val="161314464"/>
        <c:crosses val="autoZero"/>
        <c:crossBetween val="midCat"/>
      </c:valAx>
      <c:spPr>
        <a:ln>
          <a:noFill/>
        </a:ln>
      </c:spPr>
    </c:plotArea>
    <c:legend>
      <c:legendPos val="r"/>
      <c:layout>
        <c:manualLayout>
          <c:xMode val="edge"/>
          <c:yMode val="edge"/>
          <c:x val="0.80968940972222225"/>
          <c:y val="8.7579084967320267E-2"/>
          <c:w val="0.17477843394575679"/>
          <c:h val="0.87781132940906659"/>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sz="1400"/>
              <a:t>Battery packs for electric</a:t>
            </a:r>
            <a:r>
              <a:rPr lang="en-GB" sz="1400" baseline="0"/>
              <a:t> vehicles</a:t>
            </a:r>
            <a:endParaRPr lang="en-GB" sz="1400"/>
          </a:p>
        </c:rich>
      </c:tx>
      <c:layout>
        <c:manualLayout>
          <c:xMode val="edge"/>
          <c:yMode val="edge"/>
          <c:x val="0.24268159722222221"/>
          <c:y val="7.4705882352941178E-2"/>
        </c:manualLayout>
      </c:layout>
      <c:overlay val="0"/>
    </c:title>
    <c:autoTitleDeleted val="0"/>
    <c:plotArea>
      <c:layout>
        <c:manualLayout>
          <c:layoutTarget val="inner"/>
          <c:xMode val="edge"/>
          <c:yMode val="edge"/>
          <c:x val="0.15905796150481191"/>
          <c:y val="5.1400554097404488E-2"/>
          <c:w val="0.6118293963254593"/>
          <c:h val="0.79523549139690874"/>
        </c:manualLayout>
      </c:layout>
      <c:lineChart>
        <c:grouping val="standard"/>
        <c:varyColors val="0"/>
        <c:ser>
          <c:idx val="0"/>
          <c:order val="0"/>
          <c:tx>
            <c:strRef>
              <c:f>'7.1'!$B$13</c:f>
              <c:strCache>
                <c:ptCount val="1"/>
                <c:pt idx="0">
                  <c:v>CCC central estimate (2011)</c:v>
                </c:pt>
              </c:strCache>
            </c:strRef>
          </c:tx>
          <c:marker>
            <c:symbol val="none"/>
          </c:marker>
          <c:cat>
            <c:numRef>
              <c:f>'7.1'!$C$12:$W$12</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cat>
          <c:val>
            <c:numRef>
              <c:f>'7.1'!$C$13:$W$13</c:f>
              <c:numCache>
                <c:formatCode>0</c:formatCode>
                <c:ptCount val="21"/>
                <c:pt idx="1">
                  <c:v>800</c:v>
                </c:pt>
                <c:pt idx="2">
                  <c:v>719.79681178033638</c:v>
                </c:pt>
                <c:pt idx="3">
                  <c:v>639.59362356067277</c:v>
                </c:pt>
                <c:pt idx="4">
                  <c:v>559.39043534100915</c:v>
                </c:pt>
                <c:pt idx="5">
                  <c:v>479.18724712134554</c:v>
                </c:pt>
                <c:pt idx="6">
                  <c:v>446.871691199807</c:v>
                </c:pt>
                <c:pt idx="7">
                  <c:v>414.55613527826847</c:v>
                </c:pt>
                <c:pt idx="8">
                  <c:v>382.24057935672994</c:v>
                </c:pt>
                <c:pt idx="9">
                  <c:v>349.92502343519141</c:v>
                </c:pt>
                <c:pt idx="10">
                  <c:v>317.60946751365287</c:v>
                </c:pt>
                <c:pt idx="11">
                  <c:v>299.23539529921641</c:v>
                </c:pt>
                <c:pt idx="12">
                  <c:v>280.86132308478</c:v>
                </c:pt>
                <c:pt idx="13">
                  <c:v>262.48725087034359</c:v>
                </c:pt>
                <c:pt idx="14">
                  <c:v>244.11317865590715</c:v>
                </c:pt>
                <c:pt idx="15">
                  <c:v>225.73910644147068</c:v>
                </c:pt>
                <c:pt idx="16">
                  <c:v>212.89885526600793</c:v>
                </c:pt>
              </c:numCache>
            </c:numRef>
          </c:val>
          <c:smooth val="0"/>
        </c:ser>
        <c:ser>
          <c:idx val="1"/>
          <c:order val="1"/>
          <c:tx>
            <c:strRef>
              <c:f>'7.1'!$B$14</c:f>
              <c:strCache>
                <c:ptCount val="1"/>
                <c:pt idx="0">
                  <c:v>Actual average cost</c:v>
                </c:pt>
              </c:strCache>
            </c:strRef>
          </c:tx>
          <c:marker>
            <c:symbol val="none"/>
          </c:marker>
          <c:cat>
            <c:numRef>
              <c:f>'7.1'!$C$12:$W$12</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cat>
          <c:val>
            <c:numRef>
              <c:f>'7.1'!$C$14:$W$14</c:f>
              <c:numCache>
                <c:formatCode>0</c:formatCode>
                <c:ptCount val="21"/>
                <c:pt idx="0">
                  <c:v>1000</c:v>
                </c:pt>
                <c:pt idx="1">
                  <c:v>800</c:v>
                </c:pt>
                <c:pt idx="2">
                  <c:v>642</c:v>
                </c:pt>
                <c:pt idx="3">
                  <c:v>599</c:v>
                </c:pt>
                <c:pt idx="4">
                  <c:v>540</c:v>
                </c:pt>
                <c:pt idx="5">
                  <c:v>350</c:v>
                </c:pt>
                <c:pt idx="6">
                  <c:v>273</c:v>
                </c:pt>
                <c:pt idx="7">
                  <c:v>209</c:v>
                </c:pt>
                <c:pt idx="8">
                  <c:v>200</c:v>
                </c:pt>
              </c:numCache>
            </c:numRef>
          </c:val>
          <c:smooth val="0"/>
        </c:ser>
        <c:dLbls>
          <c:showLegendKey val="0"/>
          <c:showVal val="0"/>
          <c:showCatName val="0"/>
          <c:showSerName val="0"/>
          <c:showPercent val="0"/>
          <c:showBubbleSize val="0"/>
        </c:dLbls>
        <c:smooth val="0"/>
        <c:axId val="162004408"/>
        <c:axId val="161998584"/>
      </c:lineChart>
      <c:catAx>
        <c:axId val="162004408"/>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161998584"/>
        <c:crosses val="autoZero"/>
        <c:auto val="1"/>
        <c:lblAlgn val="ctr"/>
        <c:lblOffset val="100"/>
        <c:tickLblSkip val="5"/>
        <c:tickMarkSkip val="5"/>
        <c:noMultiLvlLbl val="0"/>
      </c:catAx>
      <c:valAx>
        <c:axId val="161998584"/>
        <c:scaling>
          <c:orientation val="minMax"/>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Battery pack cost ($/KWh)</a:t>
                </a:r>
              </a:p>
            </c:rich>
          </c:tx>
          <c:layout/>
          <c:overlay val="0"/>
        </c:title>
        <c:numFmt formatCode="0" sourceLinked="1"/>
        <c:majorTickMark val="out"/>
        <c:minorTickMark val="none"/>
        <c:tickLblPos val="nextTo"/>
        <c:spPr>
          <a:ln>
            <a:noFill/>
            <a:prstDash val="sysDot"/>
          </a:ln>
        </c:spPr>
        <c:crossAx val="162004408"/>
        <c:crosses val="autoZero"/>
        <c:crossBetween val="midCat"/>
      </c:valAx>
      <c:spPr>
        <a:ln>
          <a:noFill/>
        </a:ln>
      </c:spPr>
    </c:plotArea>
    <c:legend>
      <c:legendPos val="r"/>
      <c:layout>
        <c:manualLayout>
          <c:xMode val="edge"/>
          <c:yMode val="edge"/>
          <c:x val="0.80968940972222225"/>
          <c:y val="8.7579084967320267E-2"/>
          <c:w val="0.17477843394575679"/>
          <c:h val="0.87781132940906659"/>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05796150481191"/>
          <c:y val="5.1400554097404488E-2"/>
          <c:w val="0.6118293963254593"/>
          <c:h val="0.79523549139690874"/>
        </c:manualLayout>
      </c:layout>
      <c:lineChart>
        <c:grouping val="standard"/>
        <c:varyColors val="0"/>
        <c:ser>
          <c:idx val="0"/>
          <c:order val="0"/>
          <c:tx>
            <c:strRef>
              <c:f>'7.3'!$B$6</c:f>
              <c:strCache>
                <c:ptCount val="1"/>
                <c:pt idx="0">
                  <c:v>UK GHG emissions</c:v>
                </c:pt>
              </c:strCache>
            </c:strRef>
          </c:tx>
          <c:spPr>
            <a:ln>
              <a:solidFill>
                <a:srgbClr val="5C5C5C"/>
              </a:solidFill>
            </a:ln>
          </c:spPr>
          <c:marker>
            <c:symbol val="none"/>
          </c:marker>
          <c:cat>
            <c:numRef>
              <c:f>'7.3'!$C$5:$AC$5</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'7.3'!$C$6:$AC$6</c:f>
              <c:numCache>
                <c:formatCode>0</c:formatCode>
                <c:ptCount val="27"/>
                <c:pt idx="0">
                  <c:v>100</c:v>
                </c:pt>
                <c:pt idx="1">
                  <c:v>101.11635554546869</c:v>
                </c:pt>
                <c:pt idx="2">
                  <c:v>98.31877325219655</c:v>
                </c:pt>
                <c:pt idx="3">
                  <c:v>95.776883445759978</c:v>
                </c:pt>
                <c:pt idx="4">
                  <c:v>94.623453008904818</c:v>
                </c:pt>
                <c:pt idx="5">
                  <c:v>93.711907249542733</c:v>
                </c:pt>
                <c:pt idx="6">
                  <c:v>96.393504539311195</c:v>
                </c:pt>
                <c:pt idx="7">
                  <c:v>93.037007576110526</c:v>
                </c:pt>
                <c:pt idx="8">
                  <c:v>92.762007882776814</c:v>
                </c:pt>
                <c:pt idx="9">
                  <c:v>88.91436058612193</c:v>
                </c:pt>
                <c:pt idx="10">
                  <c:v>88.767083729942613</c:v>
                </c:pt>
                <c:pt idx="11">
                  <c:v>89.03910490909935</c:v>
                </c:pt>
                <c:pt idx="12">
                  <c:v>86.462724009503589</c:v>
                </c:pt>
                <c:pt idx="13">
                  <c:v>87.307997282832119</c:v>
                </c:pt>
                <c:pt idx="14">
                  <c:v>86.771159848989882</c:v>
                </c:pt>
                <c:pt idx="15">
                  <c:v>85.780100594799094</c:v>
                </c:pt>
                <c:pt idx="16">
                  <c:v>84.799089417005518</c:v>
                </c:pt>
                <c:pt idx="17">
                  <c:v>83.13834328541023</c:v>
                </c:pt>
                <c:pt idx="18">
                  <c:v>80.618235392043928</c:v>
                </c:pt>
                <c:pt idx="19">
                  <c:v>73.50588962789142</c:v>
                </c:pt>
                <c:pt idx="20">
                  <c:v>75.176709712891878</c:v>
                </c:pt>
                <c:pt idx="21">
                  <c:v>69.135080012367439</c:v>
                </c:pt>
                <c:pt idx="22">
                  <c:v>71.517704499540585</c:v>
                </c:pt>
                <c:pt idx="23">
                  <c:v>69.550824869491251</c:v>
                </c:pt>
                <c:pt idx="24">
                  <c:v>64.320086389778808</c:v>
                </c:pt>
                <c:pt idx="25">
                  <c:v>61.998794805637594</c:v>
                </c:pt>
                <c:pt idx="26">
                  <c:v>58.912864882475546</c:v>
                </c:pt>
              </c:numCache>
            </c:numRef>
          </c:val>
          <c:smooth val="0"/>
        </c:ser>
        <c:ser>
          <c:idx val="1"/>
          <c:order val="1"/>
          <c:tx>
            <c:strRef>
              <c:f>'7.3'!$B$7</c:f>
              <c:strCache>
                <c:ptCount val="1"/>
                <c:pt idx="0">
                  <c:v>UK GDP</c:v>
                </c:pt>
              </c:strCache>
            </c:strRef>
          </c:tx>
          <c:spPr>
            <a:ln>
              <a:solidFill>
                <a:srgbClr val="0000CC"/>
              </a:solidFill>
            </a:ln>
          </c:spPr>
          <c:marker>
            <c:symbol val="none"/>
          </c:marker>
          <c:dPt>
            <c:idx val="1"/>
            <c:bubble3D val="0"/>
          </c:dPt>
          <c:cat>
            <c:numRef>
              <c:f>'7.3'!$C$5:$AC$5</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'7.3'!$C$7:$AC$7</c:f>
              <c:numCache>
                <c:formatCode>0</c:formatCode>
                <c:ptCount val="27"/>
                <c:pt idx="0">
                  <c:v>100</c:v>
                </c:pt>
                <c:pt idx="1">
                  <c:v>98.913456742323561</c:v>
                </c:pt>
                <c:pt idx="2">
                  <c:v>99.283369783981939</c:v>
                </c:pt>
                <c:pt idx="3">
                  <c:v>101.79218595760562</c:v>
                </c:pt>
                <c:pt idx="4">
                  <c:v>105.74176197900861</c:v>
                </c:pt>
                <c:pt idx="5">
                  <c:v>108.35330270781229</c:v>
                </c:pt>
                <c:pt idx="6">
                  <c:v>111.10410584291688</c:v>
                </c:pt>
                <c:pt idx="7">
                  <c:v>115.59067491253587</c:v>
                </c:pt>
                <c:pt idx="8">
                  <c:v>119.21768885447297</c:v>
                </c:pt>
                <c:pt idx="9">
                  <c:v>123.05250637450338</c:v>
                </c:pt>
                <c:pt idx="10">
                  <c:v>127.56139928633468</c:v>
                </c:pt>
                <c:pt idx="11">
                  <c:v>130.80672784794675</c:v>
                </c:pt>
                <c:pt idx="12">
                  <c:v>134.02179713906011</c:v>
                </c:pt>
                <c:pt idx="13">
                  <c:v>138.47924057079274</c:v>
                </c:pt>
                <c:pt idx="14">
                  <c:v>141.75352036527386</c:v>
                </c:pt>
                <c:pt idx="15">
                  <c:v>146.14233542270546</c:v>
                </c:pt>
                <c:pt idx="16">
                  <c:v>149.731503475892</c:v>
                </c:pt>
                <c:pt idx="17">
                  <c:v>153.26024019058983</c:v>
                </c:pt>
                <c:pt idx="18">
                  <c:v>152.5360233563199</c:v>
                </c:pt>
                <c:pt idx="19">
                  <c:v>146.14817799078443</c:v>
                </c:pt>
                <c:pt idx="20">
                  <c:v>148.62481643871931</c:v>
                </c:pt>
                <c:pt idx="21">
                  <c:v>150.78368894516359</c:v>
                </c:pt>
                <c:pt idx="22">
                  <c:v>153.01738120402248</c:v>
                </c:pt>
                <c:pt idx="23">
                  <c:v>156.15789235024712</c:v>
                </c:pt>
                <c:pt idx="24">
                  <c:v>160.92734635790003</c:v>
                </c:pt>
                <c:pt idx="25">
                  <c:v>164.70260456452812</c:v>
                </c:pt>
                <c:pt idx="26">
                  <c:v>167.89090268548844</c:v>
                </c:pt>
              </c:numCache>
            </c:numRef>
          </c:val>
          <c:smooth val="0"/>
        </c:ser>
        <c:ser>
          <c:idx val="2"/>
          <c:order val="2"/>
          <c:tx>
            <c:strRef>
              <c:f>'7.3'!$B$8</c:f>
              <c:strCache>
                <c:ptCount val="1"/>
                <c:pt idx="0">
                  <c:v>G7 countries GHG emissions</c:v>
                </c:pt>
              </c:strCache>
            </c:strRef>
          </c:tx>
          <c:spPr>
            <a:ln>
              <a:solidFill>
                <a:srgbClr val="00A300"/>
              </a:solidFill>
            </a:ln>
          </c:spPr>
          <c:marker>
            <c:symbol val="none"/>
          </c:marker>
          <c:cat>
            <c:numRef>
              <c:f>'7.3'!$C$5:$AC$5</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'7.3'!$C$8:$AC$8</c:f>
              <c:numCache>
                <c:formatCode>0</c:formatCode>
                <c:ptCount val="27"/>
                <c:pt idx="0">
                  <c:v>100</c:v>
                </c:pt>
                <c:pt idx="1">
                  <c:v>99.48603070066568</c:v>
                </c:pt>
                <c:pt idx="2">
                  <c:v>99.971447641667339</c:v>
                </c:pt>
                <c:pt idx="3">
                  <c:v>100.37642421403919</c:v>
                </c:pt>
                <c:pt idx="4">
                  <c:v>101.57704718727767</c:v>
                </c:pt>
                <c:pt idx="5">
                  <c:v>102.90118328022584</c:v>
                </c:pt>
                <c:pt idx="6">
                  <c:v>105.3541375596929</c:v>
                </c:pt>
                <c:pt idx="7">
                  <c:v>105.4210938533563</c:v>
                </c:pt>
                <c:pt idx="8">
                  <c:v>105.60211294907072</c:v>
                </c:pt>
                <c:pt idx="9">
                  <c:v>105.6879171489673</c:v>
                </c:pt>
                <c:pt idx="10">
                  <c:v>107.46283858957344</c:v>
                </c:pt>
                <c:pt idx="11">
                  <c:v>106.38276848541868</c:v>
                </c:pt>
                <c:pt idx="12">
                  <c:v>106.54899300948881</c:v>
                </c:pt>
                <c:pt idx="13">
                  <c:v>107.32790313558294</c:v>
                </c:pt>
                <c:pt idx="14">
                  <c:v>108.29216257696721</c:v>
                </c:pt>
                <c:pt idx="15">
                  <c:v>108.03188083461099</c:v>
                </c:pt>
                <c:pt idx="16">
                  <c:v>106.9489085329477</c:v>
                </c:pt>
                <c:pt idx="17">
                  <c:v>107.85773893542554</c:v>
                </c:pt>
                <c:pt idx="18">
                  <c:v>104.8780049393401</c:v>
                </c:pt>
                <c:pt idx="19">
                  <c:v>98.170700470545029</c:v>
                </c:pt>
                <c:pt idx="20">
                  <c:v>101.335654383232</c:v>
                </c:pt>
                <c:pt idx="21">
                  <c:v>99.526819820515797</c:v>
                </c:pt>
                <c:pt idx="22">
                  <c:v>97.839371382157992</c:v>
                </c:pt>
                <c:pt idx="23">
                  <c:v>99.388653409964363</c:v>
                </c:pt>
                <c:pt idx="24">
                  <c:v>98.342978905209833</c:v>
                </c:pt>
                <c:pt idx="25">
                  <c:v>96.859332035137172</c:v>
                </c:pt>
                <c:pt idx="26">
                  <c:v>95.274601210143771</c:v>
                </c:pt>
              </c:numCache>
            </c:numRef>
          </c:val>
          <c:smooth val="0"/>
        </c:ser>
        <c:ser>
          <c:idx val="3"/>
          <c:order val="3"/>
          <c:tx>
            <c:strRef>
              <c:f>'7.3'!$B$9</c:f>
              <c:strCache>
                <c:ptCount val="1"/>
                <c:pt idx="0">
                  <c:v>G7 countries GDP</c:v>
                </c:pt>
              </c:strCache>
            </c:strRef>
          </c:tx>
          <c:spPr>
            <a:ln>
              <a:solidFill>
                <a:srgbClr val="CC0000"/>
              </a:solidFill>
            </a:ln>
          </c:spPr>
          <c:marker>
            <c:symbol val="none"/>
          </c:marker>
          <c:dPt>
            <c:idx val="2"/>
            <c:bubble3D val="0"/>
          </c:dPt>
          <c:cat>
            <c:numRef>
              <c:f>'7.3'!$C$5:$AC$5</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'7.3'!$C$9:$AC$9</c:f>
              <c:numCache>
                <c:formatCode>0</c:formatCode>
                <c:ptCount val="27"/>
                <c:pt idx="0">
                  <c:v>100</c:v>
                </c:pt>
                <c:pt idx="1">
                  <c:v>101.2</c:v>
                </c:pt>
                <c:pt idx="2">
                  <c:v>103.32520000000001</c:v>
                </c:pt>
                <c:pt idx="3">
                  <c:v>104.56510240000001</c:v>
                </c:pt>
                <c:pt idx="4">
                  <c:v>107.80662057440001</c:v>
                </c:pt>
                <c:pt idx="5">
                  <c:v>110.50178608876001</c:v>
                </c:pt>
                <c:pt idx="6">
                  <c:v>113.59583609924529</c:v>
                </c:pt>
                <c:pt idx="7">
                  <c:v>117.23090285442115</c:v>
                </c:pt>
                <c:pt idx="8">
                  <c:v>120.63059903719936</c:v>
                </c:pt>
                <c:pt idx="9">
                  <c:v>124.49077820638973</c:v>
                </c:pt>
                <c:pt idx="10">
                  <c:v>129.22142777823254</c:v>
                </c:pt>
                <c:pt idx="11">
                  <c:v>130.90130633934956</c:v>
                </c:pt>
                <c:pt idx="12">
                  <c:v>132.6030233217611</c:v>
                </c:pt>
                <c:pt idx="13">
                  <c:v>135.12248076487455</c:v>
                </c:pt>
                <c:pt idx="14">
                  <c:v>139.0410327070559</c:v>
                </c:pt>
                <c:pt idx="15">
                  <c:v>142.65609955743935</c:v>
                </c:pt>
                <c:pt idx="16">
                  <c:v>146.36515814593278</c:v>
                </c:pt>
                <c:pt idx="17">
                  <c:v>149.43882646699737</c:v>
                </c:pt>
                <c:pt idx="18">
                  <c:v>149.13994881406339</c:v>
                </c:pt>
                <c:pt idx="19">
                  <c:v>143.77091065675711</c:v>
                </c:pt>
                <c:pt idx="20">
                  <c:v>147.79649615514631</c:v>
                </c:pt>
                <c:pt idx="21">
                  <c:v>150.16124009362866</c:v>
                </c:pt>
                <c:pt idx="22">
                  <c:v>152.26349745493945</c:v>
                </c:pt>
                <c:pt idx="23">
                  <c:v>154.54744991676355</c:v>
                </c:pt>
                <c:pt idx="24">
                  <c:v>157.48385146518206</c:v>
                </c:pt>
                <c:pt idx="25">
                  <c:v>160.79101234595089</c:v>
                </c:pt>
                <c:pt idx="26">
                  <c:v>163.20287753114016</c:v>
                </c:pt>
              </c:numCache>
            </c:numRef>
          </c:val>
          <c:smooth val="0"/>
        </c:ser>
        <c:dLbls>
          <c:showLegendKey val="0"/>
          <c:showVal val="0"/>
          <c:showCatName val="0"/>
          <c:showSerName val="0"/>
          <c:showPercent val="0"/>
          <c:showBubbleSize val="0"/>
        </c:dLbls>
        <c:smooth val="0"/>
        <c:axId val="159417816"/>
        <c:axId val="115912624"/>
      </c:lineChart>
      <c:catAx>
        <c:axId val="159417816"/>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a:pPr>
            <a:endParaRPr lang="en-US"/>
          </a:p>
        </c:txPr>
        <c:crossAx val="115912624"/>
        <c:crosses val="autoZero"/>
        <c:auto val="1"/>
        <c:lblAlgn val="ctr"/>
        <c:lblOffset val="100"/>
        <c:tickLblSkip val="2"/>
        <c:tickMarkSkip val="2"/>
        <c:noMultiLvlLbl val="0"/>
      </c:catAx>
      <c:valAx>
        <c:axId val="115912624"/>
        <c:scaling>
          <c:orientation val="minMax"/>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1990=100</a:t>
                </a:r>
              </a:p>
            </c:rich>
          </c:tx>
          <c:layout/>
          <c:overlay val="0"/>
        </c:title>
        <c:numFmt formatCode="0" sourceLinked="1"/>
        <c:majorTickMark val="out"/>
        <c:minorTickMark val="none"/>
        <c:tickLblPos val="nextTo"/>
        <c:spPr>
          <a:ln>
            <a:noFill/>
            <a:prstDash val="sysDot"/>
          </a:ln>
        </c:spPr>
        <c:crossAx val="159417816"/>
        <c:crosses val="autoZero"/>
        <c:crossBetween val="midCat"/>
      </c:valAx>
      <c:spPr>
        <a:ln>
          <a:noFill/>
        </a:ln>
      </c:spPr>
    </c:plotArea>
    <c:legend>
      <c:legendPos val="r"/>
      <c:layout>
        <c:manualLayout>
          <c:xMode val="edge"/>
          <c:yMode val="edge"/>
          <c:x val="0.80968940972222225"/>
          <c:y val="8.7579084967320267E-2"/>
          <c:w val="0.17477843394575679"/>
          <c:h val="0.87781132940906659"/>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38404416090715E-2"/>
          <c:y val="4.1544771241830064E-2"/>
          <c:w val="0.73015666102662657"/>
          <c:h val="0.62799738562091512"/>
        </c:manualLayout>
      </c:layout>
      <c:barChart>
        <c:barDir val="col"/>
        <c:grouping val="stacked"/>
        <c:varyColors val="0"/>
        <c:ser>
          <c:idx val="0"/>
          <c:order val="0"/>
          <c:tx>
            <c:strRef>
              <c:f>'Figure 7.4'!#REF!</c:f>
              <c:strCache>
                <c:ptCount val="1"/>
                <c:pt idx="0">
                  <c:v>#REF!</c:v>
                </c:pt>
              </c:strCache>
            </c:strRef>
          </c:tx>
          <c:spPr>
            <a:noFill/>
          </c:spPr>
          <c:invertIfNegative val="0"/>
          <c:dPt>
            <c:idx val="6"/>
            <c:invertIfNegative val="0"/>
            <c:bubble3D val="0"/>
            <c:spPr>
              <a:solidFill>
                <a:schemeClr val="accent4"/>
              </a:solidFill>
            </c:spPr>
          </c:dPt>
          <c:cat>
            <c:multiLvlStrRef>
              <c:f>'7.4'!$C$6:$I$7</c:f>
              <c:multiLvlStrCache>
                <c:ptCount val="7"/>
                <c:lvl>
                  <c:pt idx="1">
                    <c:v>Low-carbon heating systems (incl. household conversion) </c:v>
                  </c:pt>
                  <c:pt idx="2">
                    <c:v>Installing energy efficiency</c:v>
                  </c:pt>
                  <c:pt idx="3">
                    <c:v>Energy efficiency savings reduce fuel costs</c:v>
                  </c:pt>
                  <c:pt idx="4">
                    <c:v>Cheap low-carbon power reduces electricity costs</c:v>
                  </c:pt>
                  <c:pt idx="5">
                    <c:v>Moving to electric vehicles reduces overall resource costs</c:v>
                  </c:pt>
                </c:lvl>
                <c:lvl>
                  <c:pt idx="0">
                    <c:v>High carbon heating costs</c:v>
                  </c:pt>
                  <c:pt idx="1">
                    <c:v>Switching to low-carbon heating</c:v>
                  </c:pt>
                  <c:pt idx="4">
                    <c:v>Cheaper power</c:v>
                  </c:pt>
                  <c:pt idx="5">
                    <c:v>Transport savings</c:v>
                  </c:pt>
                  <c:pt idx="6">
                    <c:v>Total</c:v>
                  </c:pt>
                </c:lvl>
              </c:multiLvlStrCache>
            </c:multiLvlStrRef>
          </c:cat>
          <c:val>
            <c:numRef>
              <c:f>'7.4'!$C$8:$I$8</c:f>
              <c:numCache>
                <c:formatCode>0</c:formatCode>
                <c:ptCount val="7"/>
                <c:pt idx="0" formatCode="General">
                  <c:v>0</c:v>
                </c:pt>
                <c:pt idx="1">
                  <c:v>28.334796869079632</c:v>
                </c:pt>
                <c:pt idx="2">
                  <c:v>38.430789027301337</c:v>
                </c:pt>
                <c:pt idx="3">
                  <c:v>40.775689423314425</c:v>
                </c:pt>
                <c:pt idx="4">
                  <c:v>34.09698477048623</c:v>
                </c:pt>
                <c:pt idx="5">
                  <c:v>27.647358091680367</c:v>
                </c:pt>
                <c:pt idx="6" formatCode="0.0">
                  <c:v>27.647358091680367</c:v>
                </c:pt>
              </c:numCache>
            </c:numRef>
          </c:val>
        </c:ser>
        <c:ser>
          <c:idx val="1"/>
          <c:order val="1"/>
          <c:tx>
            <c:strRef>
              <c:f>'7.4'!$B$9</c:f>
              <c:strCache>
                <c:ptCount val="1"/>
                <c:pt idx="0">
                  <c:v>Electricity costs</c:v>
                </c:pt>
              </c:strCache>
            </c:strRef>
          </c:tx>
          <c:spPr>
            <a:solidFill>
              <a:schemeClr val="accent2"/>
            </a:solidFill>
          </c:spPr>
          <c:invertIfNegative val="0"/>
          <c:cat>
            <c:multiLvlStrRef>
              <c:f>'7.4'!$C$6:$I$7</c:f>
              <c:multiLvlStrCache>
                <c:ptCount val="7"/>
                <c:lvl>
                  <c:pt idx="1">
                    <c:v>Low-carbon heating systems (incl. household conversion) </c:v>
                  </c:pt>
                  <c:pt idx="2">
                    <c:v>Installing energy efficiency</c:v>
                  </c:pt>
                  <c:pt idx="3">
                    <c:v>Energy efficiency savings reduce fuel costs</c:v>
                  </c:pt>
                  <c:pt idx="4">
                    <c:v>Cheap low-carbon power reduces electricity costs</c:v>
                  </c:pt>
                  <c:pt idx="5">
                    <c:v>Moving to electric vehicles reduces overall resource costs</c:v>
                  </c:pt>
                </c:lvl>
                <c:lvl>
                  <c:pt idx="0">
                    <c:v>High carbon heating costs</c:v>
                  </c:pt>
                  <c:pt idx="1">
                    <c:v>Switching to low-carbon heating</c:v>
                  </c:pt>
                  <c:pt idx="4">
                    <c:v>Cheaper power</c:v>
                  </c:pt>
                  <c:pt idx="5">
                    <c:v>Transport savings</c:v>
                  </c:pt>
                  <c:pt idx="6">
                    <c:v>Total</c:v>
                  </c:pt>
                </c:lvl>
              </c:multiLvlStrCache>
            </c:multiLvlStrRef>
          </c:cat>
          <c:val>
            <c:numRef>
              <c:f>'7.4'!$C$9:$I$9</c:f>
              <c:numCache>
                <c:formatCode>General</c:formatCode>
                <c:ptCount val="7"/>
                <c:pt idx="4" formatCode="0">
                  <c:v>6.6787046528281948</c:v>
                </c:pt>
              </c:numCache>
            </c:numRef>
          </c:val>
        </c:ser>
        <c:ser>
          <c:idx val="2"/>
          <c:order val="2"/>
          <c:tx>
            <c:strRef>
              <c:f>'7.4'!$B$10</c:f>
              <c:strCache>
                <c:ptCount val="1"/>
                <c:pt idx="0">
                  <c:v>Heating costs</c:v>
                </c:pt>
              </c:strCache>
            </c:strRef>
          </c:tx>
          <c:spPr>
            <a:solidFill>
              <a:schemeClr val="accent1"/>
            </a:solidFill>
          </c:spPr>
          <c:invertIfNegative val="0"/>
          <c:cat>
            <c:multiLvlStrRef>
              <c:f>'7.4'!$C$6:$I$7</c:f>
              <c:multiLvlStrCache>
                <c:ptCount val="7"/>
                <c:lvl>
                  <c:pt idx="1">
                    <c:v>Low-carbon heating systems (incl. household conversion) </c:v>
                  </c:pt>
                  <c:pt idx="2">
                    <c:v>Installing energy efficiency</c:v>
                  </c:pt>
                  <c:pt idx="3">
                    <c:v>Energy efficiency savings reduce fuel costs</c:v>
                  </c:pt>
                  <c:pt idx="4">
                    <c:v>Cheap low-carbon power reduces electricity costs</c:v>
                  </c:pt>
                  <c:pt idx="5">
                    <c:v>Moving to electric vehicles reduces overall resource costs</c:v>
                  </c:pt>
                </c:lvl>
                <c:lvl>
                  <c:pt idx="0">
                    <c:v>High carbon heating costs</c:v>
                  </c:pt>
                  <c:pt idx="1">
                    <c:v>Switching to low-carbon heating</c:v>
                  </c:pt>
                  <c:pt idx="4">
                    <c:v>Cheaper power</c:v>
                  </c:pt>
                  <c:pt idx="5">
                    <c:v>Transport savings</c:v>
                  </c:pt>
                  <c:pt idx="6">
                    <c:v>Total</c:v>
                  </c:pt>
                </c:lvl>
              </c:multiLvlStrCache>
            </c:multiLvlStrRef>
          </c:cat>
          <c:val>
            <c:numRef>
              <c:f>'7.4'!$C$10:$I$10</c:f>
              <c:numCache>
                <c:formatCode>0</c:formatCode>
                <c:ptCount val="7"/>
                <c:pt idx="0" formatCode="0.0">
                  <c:v>28.334796869079632</c:v>
                </c:pt>
                <c:pt idx="1">
                  <c:v>10.095992158221703</c:v>
                </c:pt>
                <c:pt idx="2">
                  <c:v>6.9349081626151241</c:v>
                </c:pt>
                <c:pt idx="3">
                  <c:v>4.590007766602036</c:v>
                </c:pt>
              </c:numCache>
            </c:numRef>
          </c:val>
        </c:ser>
        <c:ser>
          <c:idx val="3"/>
          <c:order val="3"/>
          <c:tx>
            <c:strRef>
              <c:f>'7.4'!$B$11</c:f>
              <c:strCache>
                <c:ptCount val="1"/>
                <c:pt idx="0">
                  <c:v>Transport costs</c:v>
                </c:pt>
              </c:strCache>
            </c:strRef>
          </c:tx>
          <c:spPr>
            <a:solidFill>
              <a:schemeClr val="accent3"/>
            </a:solidFill>
          </c:spPr>
          <c:invertIfNegative val="0"/>
          <c:cat>
            <c:multiLvlStrRef>
              <c:f>'7.4'!$C$6:$I$7</c:f>
              <c:multiLvlStrCache>
                <c:ptCount val="7"/>
                <c:lvl>
                  <c:pt idx="1">
                    <c:v>Low-carbon heating systems (incl. household conversion) </c:v>
                  </c:pt>
                  <c:pt idx="2">
                    <c:v>Installing energy efficiency</c:v>
                  </c:pt>
                  <c:pt idx="3">
                    <c:v>Energy efficiency savings reduce fuel costs</c:v>
                  </c:pt>
                  <c:pt idx="4">
                    <c:v>Cheap low-carbon power reduces electricity costs</c:v>
                  </c:pt>
                  <c:pt idx="5">
                    <c:v>Moving to electric vehicles reduces overall resource costs</c:v>
                  </c:pt>
                </c:lvl>
                <c:lvl>
                  <c:pt idx="0">
                    <c:v>High carbon heating costs</c:v>
                  </c:pt>
                  <c:pt idx="1">
                    <c:v>Switching to low-carbon heating</c:v>
                  </c:pt>
                  <c:pt idx="4">
                    <c:v>Cheaper power</c:v>
                  </c:pt>
                  <c:pt idx="5">
                    <c:v>Transport savings</c:v>
                  </c:pt>
                  <c:pt idx="6">
                    <c:v>Total</c:v>
                  </c:pt>
                </c:lvl>
              </c:multiLvlStrCache>
            </c:multiLvlStrRef>
          </c:cat>
          <c:val>
            <c:numRef>
              <c:f>'7.4'!$C$11:$I$11</c:f>
              <c:numCache>
                <c:formatCode>General</c:formatCode>
                <c:ptCount val="7"/>
                <c:pt idx="5" formatCode="0">
                  <c:v>6.4496266788058616</c:v>
                </c:pt>
              </c:numCache>
            </c:numRef>
          </c:val>
        </c:ser>
        <c:dLbls>
          <c:showLegendKey val="0"/>
          <c:showVal val="0"/>
          <c:showCatName val="0"/>
          <c:showSerName val="0"/>
          <c:showPercent val="0"/>
          <c:showBubbleSize val="0"/>
        </c:dLbls>
        <c:gapWidth val="150"/>
        <c:overlap val="100"/>
        <c:axId val="115915760"/>
        <c:axId val="115916152"/>
      </c:barChart>
      <c:catAx>
        <c:axId val="115915760"/>
        <c:scaling>
          <c:orientation val="minMax"/>
        </c:scaling>
        <c:delete val="0"/>
        <c:axPos val="b"/>
        <c:numFmt formatCode="General" sourceLinked="0"/>
        <c:majorTickMark val="out"/>
        <c:minorTickMark val="none"/>
        <c:tickLblPos val="nextTo"/>
        <c:spPr>
          <a:ln>
            <a:solidFill>
              <a:schemeClr val="tx1"/>
            </a:solidFill>
          </a:ln>
        </c:spPr>
        <c:txPr>
          <a:bodyPr rot="0" vert="horz"/>
          <a:lstStyle/>
          <a:p>
            <a:pPr>
              <a:defRPr sz="700">
                <a:latin typeface="Myriad pro" panose="020B0503030403020204"/>
              </a:defRPr>
            </a:pPr>
            <a:endParaRPr lang="en-US"/>
          </a:p>
        </c:txPr>
        <c:crossAx val="115916152"/>
        <c:crosses val="autoZero"/>
        <c:auto val="1"/>
        <c:lblAlgn val="ctr"/>
        <c:lblOffset val="100"/>
        <c:noMultiLvlLbl val="0"/>
      </c:catAx>
      <c:valAx>
        <c:axId val="115916152"/>
        <c:scaling>
          <c:orientation val="minMax"/>
        </c:scaling>
        <c:delete val="0"/>
        <c:axPos val="l"/>
        <c:majorGridlines>
          <c:spPr>
            <a:ln>
              <a:solidFill>
                <a:schemeClr val="accent4">
                  <a:lumMod val="40000"/>
                  <a:lumOff val="60000"/>
                </a:schemeClr>
              </a:solidFill>
              <a:prstDash val="solid"/>
            </a:ln>
          </c:spPr>
        </c:majorGridlines>
        <c:title>
          <c:tx>
            <c:rich>
              <a:bodyPr rot="-5400000" vert="horz"/>
              <a:lstStyle/>
              <a:p>
                <a:pPr>
                  <a:defRPr>
                    <a:latin typeface="Myriad Pro" pitchFamily="34" charset="0"/>
                  </a:defRPr>
                </a:pPr>
                <a:r>
                  <a:rPr lang="en-GB"/>
                  <a:t>£bn/year</a:t>
                </a:r>
              </a:p>
            </c:rich>
          </c:tx>
          <c:layout>
            <c:manualLayout>
              <c:xMode val="edge"/>
              <c:yMode val="edge"/>
              <c:x val="1.1992689673512156E-4"/>
              <c:y val="0.19782513184639669"/>
            </c:manualLayout>
          </c:layout>
          <c:overlay val="0"/>
        </c:title>
        <c:numFmt formatCode="General" sourceLinked="1"/>
        <c:majorTickMark val="out"/>
        <c:minorTickMark val="none"/>
        <c:tickLblPos val="nextTo"/>
        <c:spPr>
          <a:ln>
            <a:noFill/>
          </a:ln>
        </c:spPr>
        <c:txPr>
          <a:bodyPr/>
          <a:lstStyle/>
          <a:p>
            <a:pPr>
              <a:defRPr>
                <a:latin typeface="Myriad Pro" pitchFamily="34" charset="0"/>
              </a:defRPr>
            </a:pPr>
            <a:endParaRPr lang="en-US"/>
          </a:p>
        </c:txPr>
        <c:crossAx val="115915760"/>
        <c:crosses val="autoZero"/>
        <c:crossBetween val="between"/>
      </c:valAx>
    </c:plotArea>
    <c:legend>
      <c:legendPos val="r"/>
      <c:legendEntry>
        <c:idx val="3"/>
        <c:delete val="1"/>
      </c:legendEntry>
      <c:layout>
        <c:manualLayout>
          <c:xMode val="edge"/>
          <c:yMode val="edge"/>
          <c:x val="0.81265850694444441"/>
          <c:y val="0.27535751633986927"/>
          <c:w val="0.17852204861111112"/>
          <c:h val="0.36627843137254901"/>
        </c:manualLayout>
      </c:layout>
      <c:overlay val="0"/>
      <c:txPr>
        <a:bodyPr/>
        <a:lstStyle/>
        <a:p>
          <a:pPr>
            <a:defRPr sz="1000">
              <a:latin typeface="Myriad pro" panose="020B0503030403020204"/>
            </a:defRPr>
          </a:pPr>
          <a:endParaRPr lang="en-US"/>
        </a:p>
      </c:txPr>
    </c:legend>
    <c:plotVisOnly val="1"/>
    <c:dispBlanksAs val="gap"/>
    <c:showDLblsOverMax val="0"/>
  </c:chart>
  <c:spPr>
    <a:ln>
      <a:noFill/>
    </a:ln>
  </c:sp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'B7.4'!$D$6</c:f>
              <c:strCache>
                <c:ptCount val="1"/>
                <c:pt idx="0">
                  <c:v>Share</c:v>
                </c:pt>
              </c:strCache>
            </c:strRef>
          </c:tx>
          <c:dLbls>
            <c:dLbl>
              <c:idx val="0"/>
              <c:layout>
                <c:manualLayout>
                  <c:x val="2.4169713261648747E-2"/>
                  <c:y val="-0.1524287412943774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
              <c:layout>
                <c:manualLayout>
                  <c:x val="0.11620915032679746"/>
                  <c:y val="-0.1175925925925926"/>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2"/>
              <c:layout>
                <c:manualLayout>
                  <c:x val="0.13994372759856621"/>
                  <c:y val="-1.3673178189230587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10764913194444445"/>
                  <c:y val="8.0470261437908502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4"/>
              <c:layout>
                <c:manualLayout>
                  <c:x val="0.11205882352941177"/>
                  <c:y val="0.1136728395061727"/>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5"/>
              <c:layout>
                <c:manualLayout>
                  <c:x val="-6.2254901960784315E-2"/>
                  <c:y val="0.14111111111111097"/>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6"/>
              <c:layout>
                <c:manualLayout>
                  <c:x val="-0.11620915032679741"/>
                  <c:y val="0.13327160493827162"/>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7"/>
              <c:layout>
                <c:manualLayout>
                  <c:x val="-0.12658496732026145"/>
                  <c:y val="-2.3518518518518518E-2"/>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8"/>
              <c:layout>
                <c:manualLayout>
                  <c:x val="-0.11828431372549021"/>
                  <c:y val="-8.623456790123453E-2"/>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9"/>
              <c:layout>
                <c:manualLayout>
                  <c:x val="-8.0542361111111155E-2"/>
                  <c:y val="-0.14018888888888889"/>
                </c:manualLayout>
              </c:layout>
              <c:showLegendKey val="0"/>
              <c:showVal val="0"/>
              <c:showCatName val="1"/>
              <c:showSerName val="0"/>
              <c:showPercent val="1"/>
              <c:showBubbleSize val="0"/>
              <c:separator>
</c:separator>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latin typeface="Myriad Pro" panose="020B0503030403020204" pitchFamily="34" charset="0"/>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'B7.4'!$C$7:$C$10</c:f>
              <c:strCache>
                <c:ptCount val="4"/>
                <c:pt idx="0">
                  <c:v>Wales</c:v>
                </c:pt>
                <c:pt idx="1">
                  <c:v>Scotland</c:v>
                </c:pt>
                <c:pt idx="2">
                  <c:v>Northern Ireland</c:v>
                </c:pt>
                <c:pt idx="3">
                  <c:v>Rest of UK</c:v>
                </c:pt>
              </c:strCache>
            </c:strRef>
          </c:cat>
          <c:val>
            <c:numRef>
              <c:f>'B7.4'!$D$7:$D$10</c:f>
              <c:numCache>
                <c:formatCode>0%</c:formatCode>
                <c:ptCount val="4"/>
                <c:pt idx="0">
                  <c:v>8.9720909165679152E-2</c:v>
                </c:pt>
                <c:pt idx="1">
                  <c:v>0.1348320147393105</c:v>
                </c:pt>
                <c:pt idx="2">
                  <c:v>2.9549809924201479E-2</c:v>
                </c:pt>
                <c:pt idx="3">
                  <c:v>0.74589726617080887</c:v>
                </c:pt>
              </c:numCache>
            </c:numRef>
          </c:val>
        </c:ser>
        <c:dLbls>
          <c:showLegendKey val="0"/>
          <c:showVal val="0"/>
          <c:showCatName val="0"/>
          <c:showSerName val="0"/>
          <c:showPercent val="0"/>
          <c:showBubbleSize val="0"/>
          <c:showLeaderLines val="0"/>
        </c:dLbls>
        <c:firstSliceAng val="0"/>
        <c:holeSize val="50"/>
      </c:doughnutChart>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808295</xdr:colOff>
      <xdr:row>6</xdr:row>
      <xdr:rowOff>21431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0295" cy="1107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28914</xdr:colOff>
      <xdr:row>15</xdr:row>
      <xdr:rowOff>112260</xdr:rowOff>
    </xdr:from>
    <xdr:to>
      <xdr:col>6</xdr:col>
      <xdr:colOff>155557</xdr:colOff>
      <xdr:row>31</xdr:row>
      <xdr:rowOff>124260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139475</xdr:colOff>
      <xdr:row>15</xdr:row>
      <xdr:rowOff>142877</xdr:rowOff>
    </xdr:from>
    <xdr:to>
      <xdr:col>14</xdr:col>
      <xdr:colOff>565475</xdr:colOff>
      <xdr:row>31</xdr:row>
      <xdr:rowOff>154877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1115785</xdr:colOff>
      <xdr:row>18</xdr:row>
      <xdr:rowOff>13607</xdr:rowOff>
    </xdr:from>
    <xdr:to>
      <xdr:col>4</xdr:col>
      <xdr:colOff>562584</xdr:colOff>
      <xdr:row>37</xdr:row>
      <xdr:rowOff>45834</xdr:rowOff>
    </xdr:to>
    <xdr:pic>
      <xdr:nvPicPr>
        <xdr:cNvPr id="4" name="Picture 3"/>
        <xdr:cNvPicPr>
          <a:picLocks noChangeAspect="1"/>
        </xdr:cNvPicPr>
      </xdr:nvPicPr>
      <xdr:blipFill>
        <a:blip xmlns:r="http://schemas.openxmlformats.org/officeDocument/2006/relationships" r:embed="rId1"/>
        <a:stretch>
          <a:fillRect/>
        </a:stretch>
      </xdr:blipFill>
      <xdr:spPr>
        <a:xfrm>
          <a:off x="1115785" y="3524250"/>
          <a:ext cx="5774120" cy="39102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959643</xdr:colOff>
      <xdr:row>10</xdr:row>
      <xdr:rowOff>133351</xdr:rowOff>
    </xdr:from>
    <xdr:to>
      <xdr:col>7</xdr:col>
      <xdr:colOff>318843</xdr:colOff>
      <xdr:row>26</xdr:row>
      <xdr:rowOff>145351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1386682</xdr:colOff>
      <xdr:row>12</xdr:row>
      <xdr:rowOff>66408</xdr:rowOff>
    </xdr:from>
    <xdr:to>
      <xdr:col>6</xdr:col>
      <xdr:colOff>489765</xdr:colOff>
      <xdr:row>31</xdr:row>
      <xdr:rowOff>110158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158748</xdr:colOff>
      <xdr:row>12</xdr:row>
      <xdr:rowOff>55033</xdr:rowOff>
    </xdr:from>
    <xdr:to>
      <xdr:col>7</xdr:col>
      <xdr:colOff>366648</xdr:colOff>
      <xdr:row>30</xdr:row>
      <xdr:rowOff>83883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0.38501</cdr:x>
      <cdr:y>0.30829</cdr:y>
    </cdr:from>
    <cdr:to>
      <cdr:x>0.61347</cdr:x>
      <cdr:y>0.71452</cdr:y>
    </cdr:to>
    <cdr:sp macro="" textlink="">
      <cdr:nvSpPr>
        <cdr:cNvPr id="3" name="TextBox 11"/>
        <cdr:cNvSpPr txBox="1"/>
      </cdr:nvSpPr>
      <cdr:spPr>
        <a:xfrm xmlns:a="http://schemas.openxmlformats.org/drawingml/2006/main">
          <a:off x="2354806" y="1034449"/>
          <a:ext cx="1397296" cy="13630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GB" sz="1000" b="1">
              <a:latin typeface="Myriad Pro" pitchFamily="34" charset="0"/>
            </a:rPr>
            <a:t>Total UK costs 1.3%</a:t>
          </a:r>
          <a:r>
            <a:rPr lang="en-GB" sz="1000" b="1" baseline="0">
              <a:latin typeface="Myriad Pro" pitchFamily="34" charset="0"/>
            </a:rPr>
            <a:t> of GDP</a:t>
          </a:r>
          <a:endParaRPr lang="en-GB" sz="1000" b="0">
            <a:latin typeface="Myriad Pro"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3.%20Business%20Planning%20Model%20Toolbo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h222df\common\L_CCC\Committee%20on%20Climate%20Change\Analysis\Current%20Analysis\2019%20Long-term%20targets\Analysis\Scenarios\Sector%20scenarios\LTT%20scenario%20template%20-%20Remov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Biofuels"/>
    </sheetNames>
    <sheetDataSet>
      <sheetData sheetId="0">
        <row r="10">
          <cell r="C10" t="str">
            <v>Historical &amp; Forecast Business Planning Model 6.0 (Basic)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Balance Sheet - Historical Assumptions</v>
          </cell>
        </row>
        <row r="73">
          <cell r="H73">
            <v>0</v>
          </cell>
        </row>
      </sheetData>
      <sheetData sheetId="14" refreshError="1"/>
      <sheetData sheetId="15" refreshError="1"/>
      <sheetData sheetId="16" refreshError="1"/>
      <sheetData sheetId="17" refreshError="1"/>
      <sheetData sheetId="18" refreshError="1"/>
      <sheetData sheetId="19" refreshError="1"/>
      <sheetData sheetId="20">
        <row r="1">
          <cell r="B1" t="str">
            <v>Balance Sheet - Historical Outputs</v>
          </cell>
        </row>
        <row r="74">
          <cell r="H74">
            <v>0</v>
          </cell>
        </row>
      </sheetData>
      <sheetData sheetId="21" refreshError="1"/>
      <sheetData sheetId="22" refreshError="1"/>
      <sheetData sheetId="23">
        <row r="27">
          <cell r="C27" t="str">
            <v>Accounts Receivable Balances ($Millions)</v>
          </cell>
        </row>
        <row r="42">
          <cell r="I42">
            <v>0</v>
          </cell>
        </row>
        <row r="44">
          <cell r="C44" t="str">
            <v>Accounts Payable Balances ($Millions)</v>
          </cell>
        </row>
        <row r="59">
          <cell r="I59">
            <v>0</v>
          </cell>
        </row>
        <row r="64">
          <cell r="C64" t="str">
            <v>Assets Balances ($Millions)</v>
          </cell>
        </row>
        <row r="74">
          <cell r="I74">
            <v>0</v>
          </cell>
        </row>
        <row r="76">
          <cell r="C76" t="str">
            <v>Intangibles Balances ($Millions)</v>
          </cell>
        </row>
        <row r="86">
          <cell r="I86">
            <v>0</v>
          </cell>
        </row>
        <row r="117">
          <cell r="C117" t="str">
            <v>Ordinary Equity - Outputs</v>
          </cell>
        </row>
        <row r="136">
          <cell r="I136">
            <v>0</v>
          </cell>
        </row>
        <row r="138">
          <cell r="I138">
            <v>0</v>
          </cell>
        </row>
      </sheetData>
      <sheetData sheetId="24">
        <row r="1">
          <cell r="B1" t="str">
            <v>Income Statement - Forecast Outputs</v>
          </cell>
        </row>
        <row r="41">
          <cell r="I41">
            <v>0</v>
          </cell>
        </row>
      </sheetData>
      <sheetData sheetId="25">
        <row r="1">
          <cell r="B1" t="str">
            <v>Balance Sheet - Forecast Outputs</v>
          </cell>
        </row>
        <row r="70">
          <cell r="I70">
            <v>0</v>
          </cell>
        </row>
        <row r="72">
          <cell r="I72">
            <v>0</v>
          </cell>
        </row>
      </sheetData>
      <sheetData sheetId="26">
        <row r="1">
          <cell r="B1" t="str">
            <v>Cash Flow Statement - Forecast Outputs</v>
          </cell>
        </row>
        <row r="114">
          <cell r="I11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9">
          <cell r="C9" t="b">
            <v>1</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Workbook summary"/>
      <sheetName val="Example sheet"/>
      <sheetName val="Outputs"/>
      <sheetName val="Logs"/>
      <sheetName val="Removals"/>
      <sheetName val="BECCS"/>
      <sheetName val="Units"/>
      <sheetName val="Lookups"/>
      <sheetName val="LTT scenario template - Removal"/>
    </sheetNames>
    <sheetDataSet>
      <sheetData sheetId="0"/>
      <sheetData sheetId="1"/>
      <sheetData sheetId="2"/>
      <sheetData sheetId="3"/>
      <sheetData sheetId="4">
        <row r="23">
          <cell r="B23" t="str">
            <v>Green</v>
          </cell>
        </row>
        <row r="24">
          <cell r="B24" t="str">
            <v>Amber</v>
          </cell>
        </row>
        <row r="25">
          <cell r="B25" t="str">
            <v>Red</v>
          </cell>
        </row>
      </sheetData>
      <sheetData sheetId="5"/>
      <sheetData sheetId="6"/>
      <sheetData sheetId="7">
        <row r="18">
          <cell r="E18">
            <v>1000</v>
          </cell>
        </row>
        <row r="19">
          <cell r="E19">
            <v>1000000</v>
          </cell>
        </row>
        <row r="20">
          <cell r="E20">
            <v>1000000000</v>
          </cell>
        </row>
        <row r="21">
          <cell r="E21">
            <v>1000000000000</v>
          </cell>
        </row>
        <row r="28">
          <cell r="E28">
            <v>1</v>
          </cell>
        </row>
        <row r="29">
          <cell r="E29">
            <v>60</v>
          </cell>
        </row>
        <row r="30">
          <cell r="E30">
            <v>3600</v>
          </cell>
        </row>
        <row r="31">
          <cell r="E31">
            <v>86400</v>
          </cell>
        </row>
        <row r="32">
          <cell r="E32">
            <v>31536000</v>
          </cell>
        </row>
        <row r="37">
          <cell r="E37">
            <v>1</v>
          </cell>
        </row>
        <row r="38">
          <cell r="E38">
            <v>3600</v>
          </cell>
        </row>
        <row r="40">
          <cell r="E40">
            <v>41868000000</v>
          </cell>
        </row>
        <row r="41">
          <cell r="E41">
            <v>105505585.26199999</v>
          </cell>
        </row>
        <row r="42">
          <cell r="E42">
            <v>1055.05585262</v>
          </cell>
        </row>
        <row r="43">
          <cell r="E43">
            <v>4.1867999999999999</v>
          </cell>
        </row>
        <row r="49">
          <cell r="E49">
            <v>1</v>
          </cell>
        </row>
        <row r="55">
          <cell r="E55">
            <v>1</v>
          </cell>
        </row>
        <row r="56">
          <cell r="E56">
            <v>0.91439999999999999</v>
          </cell>
        </row>
        <row r="57">
          <cell r="E57">
            <v>1000</v>
          </cell>
        </row>
        <row r="71">
          <cell r="E71">
            <v>1</v>
          </cell>
        </row>
      </sheetData>
      <sheetData sheetId="8"/>
      <sheetData sheetId="9" refreshError="1"/>
    </sheetDataSet>
  </externalBook>
</externalLink>
</file>

<file path=xl/theme/theme1.xml><?xml version="1.0" encoding="utf-8"?>
<a:theme xmlns:a="http://schemas.openxmlformats.org/drawingml/2006/main" name="Office Theme">
  <a:themeElements>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5"/>
  <sheetViews>
    <sheetView workbookViewId="0">
      <selection activeCell="H55" sqref="H55"/>
    </sheetView>
  </sheetViews>
  <sheetFormatPr defaultRowHeight="15" x14ac:dyDescent="0.25"/>
  <cols>
    <col min="1" max="1" width="24.6640625" style="14" bestFit="1" customWidth="1"/>
    <col min="2" max="7" width="9.88671875" style="14" customWidth="1"/>
    <col min="8" max="8" width="8.88671875" style="14"/>
    <col min="9" max="9" width="9.5546875" style="14" bestFit="1" customWidth="1"/>
    <col min="10" max="10" width="9.6640625" style="14" bestFit="1" customWidth="1"/>
    <col min="11" max="11" width="9.5546875" style="14" bestFit="1" customWidth="1"/>
    <col min="12" max="12" width="9.6640625" style="14" bestFit="1" customWidth="1"/>
    <col min="13" max="13" width="9.5546875" style="14" bestFit="1" customWidth="1"/>
    <col min="14" max="14" width="9.6640625" style="14" bestFit="1" customWidth="1"/>
    <col min="15" max="16384" width="8.88671875" style="14"/>
  </cols>
  <sheetData>
    <row r="2" spans="1:14" x14ac:dyDescent="0.25">
      <c r="B2" s="57">
        <v>0.8</v>
      </c>
      <c r="C2" s="57"/>
      <c r="D2" s="57" t="s">
        <v>28</v>
      </c>
      <c r="E2" s="57"/>
      <c r="F2" s="57" t="s">
        <v>27</v>
      </c>
      <c r="G2" s="57"/>
      <c r="I2" s="57">
        <v>0.8</v>
      </c>
      <c r="J2" s="57"/>
      <c r="K2" s="57" t="s">
        <v>28</v>
      </c>
      <c r="L2" s="57"/>
      <c r="M2" s="57" t="s">
        <v>27</v>
      </c>
      <c r="N2" s="57"/>
    </row>
    <row r="3" spans="1:14" x14ac:dyDescent="0.25">
      <c r="A3" s="17"/>
      <c r="B3" s="22" t="s">
        <v>26</v>
      </c>
      <c r="C3" s="21" t="s">
        <v>25</v>
      </c>
      <c r="D3" s="22" t="s">
        <v>26</v>
      </c>
      <c r="E3" s="21" t="s">
        <v>25</v>
      </c>
      <c r="F3" s="22" t="s">
        <v>26</v>
      </c>
      <c r="G3" s="21" t="s">
        <v>25</v>
      </c>
      <c r="I3" s="22" t="s">
        <v>26</v>
      </c>
      <c r="J3" s="21" t="s">
        <v>25</v>
      </c>
      <c r="K3" s="22" t="s">
        <v>26</v>
      </c>
      <c r="L3" s="21" t="s">
        <v>25</v>
      </c>
      <c r="M3" s="22" t="s">
        <v>26</v>
      </c>
      <c r="N3" s="21" t="s">
        <v>25</v>
      </c>
    </row>
    <row r="4" spans="1:14" ht="15.75" x14ac:dyDescent="0.25">
      <c r="A4" s="17" t="s">
        <v>24</v>
      </c>
      <c r="B4" s="16">
        <v>-2.3917850230791231</v>
      </c>
      <c r="C4" s="16">
        <v>-2.3917850230791231</v>
      </c>
      <c r="D4" s="16">
        <v>4</v>
      </c>
      <c r="E4" s="16">
        <v>4</v>
      </c>
      <c r="F4" s="23">
        <f t="shared" ref="F4:F19" si="0">B4-D4</f>
        <v>-6.3917850230791231</v>
      </c>
      <c r="G4" s="23">
        <f t="shared" ref="G4:G19" si="1">C4-E4</f>
        <v>-6.3917850230791231</v>
      </c>
      <c r="I4" s="19">
        <v>-6.1289555586004237E-4</v>
      </c>
      <c r="J4" s="19">
        <v>-6.1289555586004237E-4</v>
      </c>
      <c r="K4" s="19">
        <v>1.0250010765114937E-3</v>
      </c>
      <c r="L4" s="19">
        <v>1.0250010765114937E-3</v>
      </c>
      <c r="M4" s="18">
        <f t="shared" ref="M4:M18" si="2">K4-I4</f>
        <v>1.637896632371536E-3</v>
      </c>
      <c r="N4" s="18">
        <f t="shared" ref="N4:N18" si="3">L4-J4</f>
        <v>1.637896632371536E-3</v>
      </c>
    </row>
    <row r="5" spans="1:14" ht="15.75" x14ac:dyDescent="0.25">
      <c r="A5" s="17" t="s">
        <v>36</v>
      </c>
      <c r="B5" s="16">
        <v>8.7807152621828699</v>
      </c>
      <c r="C5" s="16">
        <v>8.7807152621828699</v>
      </c>
      <c r="D5" s="16">
        <v>12.618920069866418</v>
      </c>
      <c r="E5" s="16">
        <v>12.618920069866418</v>
      </c>
      <c r="F5" s="23">
        <f t="shared" si="0"/>
        <v>-3.8382048076835478</v>
      </c>
      <c r="G5" s="23">
        <f t="shared" si="1"/>
        <v>-3.8382048076835478</v>
      </c>
      <c r="I5" s="19">
        <v>2.2500606490695862E-3</v>
      </c>
      <c r="J5" s="19">
        <v>2.2500606490695862E-3</v>
      </c>
      <c r="K5" s="19">
        <v>3.2336016640063933E-3</v>
      </c>
      <c r="L5" s="19">
        <v>3.2336016640063933E-3</v>
      </c>
      <c r="M5" s="18">
        <f t="shared" si="2"/>
        <v>9.835410149368071E-4</v>
      </c>
      <c r="N5" s="18">
        <f t="shared" si="3"/>
        <v>9.835410149368071E-4</v>
      </c>
    </row>
    <row r="6" spans="1:14" ht="15.75" x14ac:dyDescent="0.25">
      <c r="A6" s="17" t="s">
        <v>35</v>
      </c>
      <c r="B6" s="16">
        <v>1.7224892561581591</v>
      </c>
      <c r="C6" s="16">
        <v>1.7224892561581591</v>
      </c>
      <c r="D6" s="16">
        <v>2.0512638332145654</v>
      </c>
      <c r="E6" s="16">
        <v>2.0512638332145654</v>
      </c>
      <c r="F6" s="23">
        <f t="shared" si="0"/>
        <v>-0.32877457705640634</v>
      </c>
      <c r="G6" s="23">
        <f t="shared" si="1"/>
        <v>-0.32877457705640634</v>
      </c>
      <c r="I6" s="19">
        <v>4.4138833546039885E-4</v>
      </c>
      <c r="J6" s="19">
        <v>4.4138833546039885E-4</v>
      </c>
      <c r="K6" s="19">
        <v>5.2563690931350568E-4</v>
      </c>
      <c r="L6" s="19">
        <v>5.2563690931350568E-4</v>
      </c>
      <c r="M6" s="18">
        <f t="shared" si="2"/>
        <v>8.4248573853106835E-5</v>
      </c>
      <c r="N6" s="18">
        <f t="shared" si="3"/>
        <v>8.4248573853106835E-5</v>
      </c>
    </row>
    <row r="7" spans="1:14" ht="15.75" x14ac:dyDescent="0.25">
      <c r="A7" s="17" t="s">
        <v>22</v>
      </c>
      <c r="B7" s="16">
        <v>0.33424404685408926</v>
      </c>
      <c r="C7" s="16">
        <v>0.33424404685408926</v>
      </c>
      <c r="D7" s="16">
        <v>7.7447360300857477</v>
      </c>
      <c r="E7" s="16">
        <v>7.7447360300857477</v>
      </c>
      <c r="F7" s="23">
        <f t="shared" si="0"/>
        <v>-7.4104919832316583</v>
      </c>
      <c r="G7" s="23">
        <f t="shared" si="1"/>
        <v>-7.4104919832316583</v>
      </c>
      <c r="I7" s="19">
        <v>8.5650126960749919E-5</v>
      </c>
      <c r="J7" s="19">
        <v>8.5650126960749919E-5</v>
      </c>
      <c r="K7" s="19">
        <v>1.984590692033811E-3</v>
      </c>
      <c r="L7" s="19">
        <v>1.984590692033811E-3</v>
      </c>
      <c r="M7" s="18">
        <f t="shared" si="2"/>
        <v>1.898940565073061E-3</v>
      </c>
      <c r="N7" s="18">
        <f t="shared" si="3"/>
        <v>1.898940565073061E-3</v>
      </c>
    </row>
    <row r="8" spans="1:14" ht="15.75" x14ac:dyDescent="0.25">
      <c r="A8" s="17" t="s">
        <v>21</v>
      </c>
      <c r="B8" s="16">
        <v>-2.642166162651622</v>
      </c>
      <c r="C8" s="16">
        <v>-2.642166162651622</v>
      </c>
      <c r="D8" s="16">
        <v>-5.138959033625162</v>
      </c>
      <c r="E8" s="16">
        <v>-5.138959033625162</v>
      </c>
      <c r="F8" s="23">
        <f t="shared" si="0"/>
        <v>2.4967928709735401</v>
      </c>
      <c r="G8" s="23">
        <f t="shared" si="1"/>
        <v>2.4967928709735401</v>
      </c>
      <c r="I8" s="19">
        <v>-6.7705579026003881E-4</v>
      </c>
      <c r="J8" s="19">
        <v>-6.7705579026003881E-4</v>
      </c>
      <c r="K8" s="19">
        <v>-1.3168596354035643E-3</v>
      </c>
      <c r="L8" s="19">
        <v>-1.3168596354035643E-3</v>
      </c>
      <c r="M8" s="18">
        <f t="shared" si="2"/>
        <v>-6.3980384514352546E-4</v>
      </c>
      <c r="N8" s="18">
        <f t="shared" si="3"/>
        <v>-6.3980384514352546E-4</v>
      </c>
    </row>
    <row r="9" spans="1:14" ht="15.75" x14ac:dyDescent="0.25">
      <c r="A9" s="17" t="s">
        <v>20</v>
      </c>
      <c r="B9" s="16">
        <v>0</v>
      </c>
      <c r="C9" s="16">
        <v>0</v>
      </c>
      <c r="D9" s="16">
        <v>0</v>
      </c>
      <c r="E9" s="16">
        <v>0</v>
      </c>
      <c r="F9" s="23">
        <f t="shared" si="0"/>
        <v>0</v>
      </c>
      <c r="G9" s="23">
        <f t="shared" si="1"/>
        <v>0</v>
      </c>
      <c r="I9" s="19">
        <v>0</v>
      </c>
      <c r="J9" s="19">
        <v>0</v>
      </c>
      <c r="K9" s="19">
        <v>0</v>
      </c>
      <c r="L9" s="19">
        <v>0</v>
      </c>
      <c r="M9" s="18">
        <f t="shared" si="2"/>
        <v>0</v>
      </c>
      <c r="N9" s="18">
        <f t="shared" si="3"/>
        <v>0</v>
      </c>
    </row>
    <row r="10" spans="1:14" ht="15.75" x14ac:dyDescent="0.25">
      <c r="A10" s="17" t="s">
        <v>8</v>
      </c>
      <c r="B10" s="16">
        <v>0.4782299328317739</v>
      </c>
      <c r="C10" s="16">
        <v>0.4782299328317739</v>
      </c>
      <c r="D10" s="16">
        <v>1.9384601263177772</v>
      </c>
      <c r="E10" s="16">
        <v>1.9384601263177772</v>
      </c>
      <c r="F10" s="23">
        <f t="shared" si="0"/>
        <v>-1.4602301934860034</v>
      </c>
      <c r="G10" s="23">
        <f t="shared" si="1"/>
        <v>-1.4602301934860034</v>
      </c>
      <c r="I10" s="19">
        <v>1.2254654899314691E-4</v>
      </c>
      <c r="J10" s="19">
        <v>1.2254654899314691E-4</v>
      </c>
      <c r="K10" s="19">
        <v>4.9673092906258199E-4</v>
      </c>
      <c r="L10" s="19">
        <v>4.9673092906258199E-4</v>
      </c>
      <c r="M10" s="18">
        <f t="shared" si="2"/>
        <v>3.7418438006943508E-4</v>
      </c>
      <c r="N10" s="18">
        <f t="shared" si="3"/>
        <v>3.7418438006943508E-4</v>
      </c>
    </row>
    <row r="11" spans="1:14" ht="15.75" x14ac:dyDescent="0.25">
      <c r="A11" s="17" t="s">
        <v>19</v>
      </c>
      <c r="B11" s="16">
        <v>0</v>
      </c>
      <c r="C11" s="16">
        <v>0</v>
      </c>
      <c r="D11" s="16">
        <v>0.10978116252900161</v>
      </c>
      <c r="E11" s="16">
        <v>0.10978116252900161</v>
      </c>
      <c r="F11" s="23">
        <f t="shared" si="0"/>
        <v>-0.10978116252900161</v>
      </c>
      <c r="G11" s="23">
        <f t="shared" si="1"/>
        <v>-0.10978116252900161</v>
      </c>
      <c r="I11" s="19">
        <v>0</v>
      </c>
      <c r="J11" s="19">
        <v>0</v>
      </c>
      <c r="K11" s="19">
        <v>2.8131452443227478E-5</v>
      </c>
      <c r="L11" s="19">
        <v>2.8131452443227478E-5</v>
      </c>
      <c r="M11" s="18">
        <f t="shared" si="2"/>
        <v>2.8131452443227478E-5</v>
      </c>
      <c r="N11" s="18">
        <f t="shared" si="3"/>
        <v>2.8131452443227478E-5</v>
      </c>
    </row>
    <row r="12" spans="1:14" ht="15.75" x14ac:dyDescent="0.25">
      <c r="A12" s="17" t="s">
        <v>7</v>
      </c>
      <c r="B12" s="16">
        <v>0</v>
      </c>
      <c r="C12" s="16">
        <v>0</v>
      </c>
      <c r="D12" s="16">
        <v>0</v>
      </c>
      <c r="E12" s="16">
        <v>0</v>
      </c>
      <c r="F12" s="23">
        <f t="shared" si="0"/>
        <v>0</v>
      </c>
      <c r="G12" s="23">
        <f t="shared" si="1"/>
        <v>0</v>
      </c>
      <c r="I12" s="19">
        <v>0</v>
      </c>
      <c r="J12" s="19">
        <v>0</v>
      </c>
      <c r="K12" s="19">
        <v>0</v>
      </c>
      <c r="L12" s="19">
        <v>0</v>
      </c>
      <c r="M12" s="18">
        <f t="shared" si="2"/>
        <v>0</v>
      </c>
      <c r="N12" s="18">
        <f t="shared" si="3"/>
        <v>0</v>
      </c>
    </row>
    <row r="13" spans="1:14" ht="15.75" x14ac:dyDescent="0.25">
      <c r="A13" s="17" t="s">
        <v>34</v>
      </c>
      <c r="B13" s="16">
        <v>0</v>
      </c>
      <c r="C13" s="16">
        <v>0</v>
      </c>
      <c r="D13" s="16">
        <v>0</v>
      </c>
      <c r="E13" s="16">
        <v>0</v>
      </c>
      <c r="F13" s="23">
        <f t="shared" si="0"/>
        <v>0</v>
      </c>
      <c r="G13" s="23">
        <f t="shared" si="1"/>
        <v>0</v>
      </c>
      <c r="I13" s="19">
        <v>0</v>
      </c>
      <c r="J13" s="19">
        <v>0</v>
      </c>
      <c r="K13" s="19">
        <v>0</v>
      </c>
      <c r="L13" s="19">
        <v>0</v>
      </c>
      <c r="M13" s="18">
        <f t="shared" si="2"/>
        <v>0</v>
      </c>
      <c r="N13" s="18">
        <f t="shared" si="3"/>
        <v>0</v>
      </c>
    </row>
    <row r="14" spans="1:14" ht="15.75" x14ac:dyDescent="0.25">
      <c r="A14" s="17" t="s">
        <v>33</v>
      </c>
      <c r="B14" s="16">
        <v>1.3660000000000001</v>
      </c>
      <c r="C14" s="16">
        <v>1.3660000000000001</v>
      </c>
      <c r="D14" s="16">
        <v>1.4259999999999999</v>
      </c>
      <c r="E14" s="16">
        <v>1.4259999999999999</v>
      </c>
      <c r="F14" s="23">
        <f t="shared" si="0"/>
        <v>-5.9999999999999831E-2</v>
      </c>
      <c r="G14" s="23">
        <f t="shared" si="1"/>
        <v>-5.9999999999999831E-2</v>
      </c>
      <c r="I14" s="19">
        <v>3.5003786762867516E-4</v>
      </c>
      <c r="J14" s="19">
        <v>3.5003786762867516E-4</v>
      </c>
      <c r="K14" s="19">
        <v>3.6541288377634753E-4</v>
      </c>
      <c r="L14" s="19">
        <v>3.6541288377634753E-4</v>
      </c>
      <c r="M14" s="18">
        <f t="shared" si="2"/>
        <v>1.5375016147672373E-5</v>
      </c>
      <c r="N14" s="18">
        <f t="shared" si="3"/>
        <v>1.5375016147672373E-5</v>
      </c>
    </row>
    <row r="15" spans="1:14" ht="15.75" x14ac:dyDescent="0.25">
      <c r="A15" s="17" t="s">
        <v>32</v>
      </c>
      <c r="B15" s="16">
        <v>0</v>
      </c>
      <c r="C15" s="16">
        <v>0</v>
      </c>
      <c r="D15" s="16">
        <v>0</v>
      </c>
      <c r="E15" s="16">
        <v>0</v>
      </c>
      <c r="F15" s="23">
        <f t="shared" si="0"/>
        <v>0</v>
      </c>
      <c r="G15" s="23">
        <f t="shared" si="1"/>
        <v>0</v>
      </c>
      <c r="I15" s="19">
        <v>0</v>
      </c>
      <c r="J15" s="19">
        <v>0</v>
      </c>
      <c r="K15" s="19">
        <v>0</v>
      </c>
      <c r="L15" s="19">
        <v>0</v>
      </c>
      <c r="M15" s="18">
        <f t="shared" si="2"/>
        <v>0</v>
      </c>
      <c r="N15" s="18">
        <f t="shared" si="3"/>
        <v>0</v>
      </c>
    </row>
    <row r="16" spans="1:14" ht="15.75" x14ac:dyDescent="0.25">
      <c r="A16" s="17" t="s">
        <v>31</v>
      </c>
      <c r="B16" s="16">
        <v>3.254</v>
      </c>
      <c r="C16" s="16">
        <v>3.254</v>
      </c>
      <c r="D16" s="16">
        <v>3.9540000000000002</v>
      </c>
      <c r="E16" s="16">
        <v>3.9540000000000002</v>
      </c>
      <c r="F16" s="23">
        <f t="shared" si="0"/>
        <v>-0.70000000000000018</v>
      </c>
      <c r="G16" s="23">
        <f t="shared" si="1"/>
        <v>-0.70000000000000018</v>
      </c>
      <c r="I16" s="19">
        <v>8.3383837574210024E-4</v>
      </c>
      <c r="J16" s="19">
        <v>8.3383837574210024E-4</v>
      </c>
      <c r="K16" s="19">
        <v>1.0132135641316117E-3</v>
      </c>
      <c r="L16" s="19">
        <v>1.0132135641316117E-3</v>
      </c>
      <c r="M16" s="18">
        <f t="shared" si="2"/>
        <v>1.7937518838951141E-4</v>
      </c>
      <c r="N16" s="18">
        <f t="shared" si="3"/>
        <v>1.7937518838951141E-4</v>
      </c>
    </row>
    <row r="17" spans="1:14" ht="15.75" x14ac:dyDescent="0.25">
      <c r="A17" s="17" t="s">
        <v>16</v>
      </c>
      <c r="B17" s="16">
        <v>2.5981669786180919</v>
      </c>
      <c r="C17" s="16">
        <v>2.5981669786180919</v>
      </c>
      <c r="D17" s="16">
        <v>8.5668162170786086</v>
      </c>
      <c r="E17" s="16">
        <v>8.5668162170786086</v>
      </c>
      <c r="F17" s="23">
        <f t="shared" si="0"/>
        <v>-5.9686492384605163</v>
      </c>
      <c r="G17" s="23">
        <f t="shared" si="1"/>
        <v>-5.9686492384605163</v>
      </c>
      <c r="I17" s="19">
        <v>6.6578098751003993E-4</v>
      </c>
      <c r="J17" s="19">
        <v>6.6578098751003993E-4</v>
      </c>
      <c r="K17" s="19">
        <v>2.1952489611954244E-3</v>
      </c>
      <c r="L17" s="19">
        <v>2.1952489611954244E-3</v>
      </c>
      <c r="M17" s="18">
        <f t="shared" si="2"/>
        <v>1.5294679736853846E-3</v>
      </c>
      <c r="N17" s="18">
        <f t="shared" si="3"/>
        <v>1.5294679736853846E-3</v>
      </c>
    </row>
    <row r="18" spans="1:14" ht="15.75" x14ac:dyDescent="0.25">
      <c r="A18" s="17" t="s">
        <v>30</v>
      </c>
      <c r="B18" s="16">
        <v>0</v>
      </c>
      <c r="C18" s="16">
        <v>8.2106289553556646</v>
      </c>
      <c r="D18" s="16">
        <v>0</v>
      </c>
      <c r="E18" s="16">
        <v>13.5</v>
      </c>
      <c r="F18" s="23">
        <f t="shared" si="0"/>
        <v>0</v>
      </c>
      <c r="G18" s="23">
        <f t="shared" si="1"/>
        <v>-5.2893710446443354</v>
      </c>
      <c r="I18" s="19">
        <v>0</v>
      </c>
      <c r="J18" s="19">
        <v>2.1039758795189994E-3</v>
      </c>
      <c r="K18" s="19">
        <v>0</v>
      </c>
      <c r="L18" s="19">
        <v>3.4593786332262916E-3</v>
      </c>
      <c r="M18" s="18">
        <f t="shared" si="2"/>
        <v>0</v>
      </c>
      <c r="N18" s="18">
        <f t="shared" si="3"/>
        <v>1.3554027537072922E-3</v>
      </c>
    </row>
    <row r="19" spans="1:14" x14ac:dyDescent="0.25">
      <c r="A19" s="17" t="s">
        <v>15</v>
      </c>
      <c r="B19" s="16">
        <f>SUM(B4:B18)</f>
        <v>13.49989429091424</v>
      </c>
      <c r="C19" s="16">
        <f>SUM(C4:C18)</f>
        <v>21.710523246269904</v>
      </c>
      <c r="D19" s="16">
        <f>SUM(D4:D18)</f>
        <v>37.271018405466954</v>
      </c>
      <c r="E19" s="16">
        <f>SUM(E4:E18)</f>
        <v>50.771018405466954</v>
      </c>
      <c r="F19" s="16">
        <f t="shared" si="0"/>
        <v>-23.771124114552713</v>
      </c>
      <c r="G19" s="16">
        <f t="shared" si="1"/>
        <v>-29.06049515919705</v>
      </c>
      <c r="I19" s="15">
        <f t="shared" ref="I19:N19" si="4">SUM(I4:I18)</f>
        <v>3.4593515452446162E-3</v>
      </c>
      <c r="J19" s="15">
        <f t="shared" si="4"/>
        <v>5.5633274247636156E-3</v>
      </c>
      <c r="K19" s="15">
        <f t="shared" si="4"/>
        <v>9.5507084970708322E-3</v>
      </c>
      <c r="L19" s="15">
        <f t="shared" si="4"/>
        <v>1.3010087130297124E-2</v>
      </c>
      <c r="M19" s="15">
        <f t="shared" si="4"/>
        <v>6.0913569518262168E-3</v>
      </c>
      <c r="N19" s="15">
        <f t="shared" si="4"/>
        <v>7.4467597055335091E-3</v>
      </c>
    </row>
    <row r="21" spans="1:14" x14ac:dyDescent="0.25">
      <c r="A21" s="17" t="s">
        <v>29</v>
      </c>
    </row>
    <row r="22" spans="1:14" x14ac:dyDescent="0.25">
      <c r="B22" s="57">
        <v>0.8</v>
      </c>
      <c r="C22" s="57"/>
      <c r="D22" s="57" t="s">
        <v>28</v>
      </c>
      <c r="E22" s="57"/>
      <c r="F22" s="57" t="s">
        <v>27</v>
      </c>
      <c r="G22" s="57"/>
      <c r="I22" s="57">
        <v>0.8</v>
      </c>
      <c r="J22" s="57"/>
      <c r="K22" s="57" t="s">
        <v>28</v>
      </c>
      <c r="L22" s="57"/>
      <c r="M22" s="57" t="s">
        <v>27</v>
      </c>
      <c r="N22" s="57"/>
    </row>
    <row r="23" spans="1:14" x14ac:dyDescent="0.25">
      <c r="A23" s="17"/>
      <c r="B23" s="22" t="s">
        <v>26</v>
      </c>
      <c r="C23" s="21" t="s">
        <v>25</v>
      </c>
      <c r="D23" s="22" t="s">
        <v>26</v>
      </c>
      <c r="E23" s="21" t="s">
        <v>25</v>
      </c>
      <c r="F23" s="22" t="s">
        <v>26</v>
      </c>
      <c r="G23" s="21" t="s">
        <v>25</v>
      </c>
      <c r="I23" s="22" t="s">
        <v>26</v>
      </c>
      <c r="J23" s="21" t="s">
        <v>25</v>
      </c>
      <c r="K23" s="22" t="s">
        <v>26</v>
      </c>
      <c r="L23" s="21" t="s">
        <v>25</v>
      </c>
      <c r="M23" s="22" t="s">
        <v>26</v>
      </c>
      <c r="N23" s="21" t="s">
        <v>25</v>
      </c>
    </row>
    <row r="24" spans="1:14" ht="15.75" x14ac:dyDescent="0.25">
      <c r="A24" s="17" t="s">
        <v>24</v>
      </c>
      <c r="B24" s="20">
        <f>B4</f>
        <v>-2.3917850230791231</v>
      </c>
      <c r="C24" s="20">
        <f>C4</f>
        <v>-2.3917850230791231</v>
      </c>
      <c r="D24" s="20">
        <f>D4</f>
        <v>4</v>
      </c>
      <c r="E24" s="20">
        <f>E4</f>
        <v>4</v>
      </c>
      <c r="F24" s="16">
        <f t="shared" ref="F24:F34" si="5">B24-D24</f>
        <v>-6.3917850230791231</v>
      </c>
      <c r="G24" s="16">
        <f t="shared" ref="G24:G34" si="6">C24-E24</f>
        <v>-6.3917850230791231</v>
      </c>
      <c r="I24" s="19">
        <f>I4</f>
        <v>-6.1289555586004237E-4</v>
      </c>
      <c r="J24" s="19">
        <f>J4</f>
        <v>-6.1289555586004237E-4</v>
      </c>
      <c r="K24" s="19">
        <f>K4</f>
        <v>1.0250010765114937E-3</v>
      </c>
      <c r="L24" s="19">
        <f>L4</f>
        <v>1.0250010765114937E-3</v>
      </c>
      <c r="M24" s="18">
        <f t="shared" ref="M24:M34" si="7">K24-I24</f>
        <v>1.637896632371536E-3</v>
      </c>
      <c r="N24" s="18">
        <f t="shared" ref="N24:N34" si="8">L24-J24</f>
        <v>1.637896632371536E-3</v>
      </c>
    </row>
    <row r="25" spans="1:14" ht="15.75" x14ac:dyDescent="0.25">
      <c r="A25" s="17" t="s">
        <v>23</v>
      </c>
      <c r="B25" s="20">
        <f>SUM(B5:B6)</f>
        <v>10.503204518341029</v>
      </c>
      <c r="C25" s="20">
        <f>SUM(C5:C6)</f>
        <v>10.503204518341029</v>
      </c>
      <c r="D25" s="20">
        <f>SUM(D5:D6)</f>
        <v>14.670183903080982</v>
      </c>
      <c r="E25" s="20">
        <f>SUM(E5:E6)</f>
        <v>14.670183903080982</v>
      </c>
      <c r="F25" s="16">
        <f t="shared" si="5"/>
        <v>-4.1669793847399532</v>
      </c>
      <c r="G25" s="16">
        <f t="shared" si="6"/>
        <v>-4.1669793847399532</v>
      </c>
      <c r="I25" s="19">
        <f>SUM(I5:I6)</f>
        <v>2.6914489845299852E-3</v>
      </c>
      <c r="J25" s="19">
        <f>SUM(J5:J6)</f>
        <v>2.6914489845299852E-3</v>
      </c>
      <c r="K25" s="19">
        <f>SUM(K5:K6)</f>
        <v>3.7592385733198992E-3</v>
      </c>
      <c r="L25" s="19">
        <f>SUM(L5:L6)</f>
        <v>3.7592385733198992E-3</v>
      </c>
      <c r="M25" s="18">
        <f t="shared" si="7"/>
        <v>1.0677895887899139E-3</v>
      </c>
      <c r="N25" s="18">
        <f t="shared" si="8"/>
        <v>1.0677895887899139E-3</v>
      </c>
    </row>
    <row r="26" spans="1:14" ht="15.75" x14ac:dyDescent="0.25">
      <c r="A26" s="17" t="s">
        <v>22</v>
      </c>
      <c r="B26" s="20">
        <f t="shared" ref="B26:E31" si="9">B7</f>
        <v>0.33424404685408926</v>
      </c>
      <c r="C26" s="20">
        <f t="shared" si="9"/>
        <v>0.33424404685408926</v>
      </c>
      <c r="D26" s="20">
        <f t="shared" si="9"/>
        <v>7.7447360300857477</v>
      </c>
      <c r="E26" s="20">
        <f t="shared" si="9"/>
        <v>7.7447360300857477</v>
      </c>
      <c r="F26" s="16">
        <f t="shared" si="5"/>
        <v>-7.4104919832316583</v>
      </c>
      <c r="G26" s="16">
        <f t="shared" si="6"/>
        <v>-7.4104919832316583</v>
      </c>
      <c r="I26" s="19">
        <f t="shared" ref="I26:L31" si="10">I7</f>
        <v>8.5650126960749919E-5</v>
      </c>
      <c r="J26" s="19">
        <f t="shared" si="10"/>
        <v>8.5650126960749919E-5</v>
      </c>
      <c r="K26" s="19">
        <f t="shared" si="10"/>
        <v>1.984590692033811E-3</v>
      </c>
      <c r="L26" s="19">
        <f t="shared" si="10"/>
        <v>1.984590692033811E-3</v>
      </c>
      <c r="M26" s="18">
        <f t="shared" si="7"/>
        <v>1.898940565073061E-3</v>
      </c>
      <c r="N26" s="18">
        <f t="shared" si="8"/>
        <v>1.898940565073061E-3</v>
      </c>
    </row>
    <row r="27" spans="1:14" ht="15.75" x14ac:dyDescent="0.25">
      <c r="A27" s="17" t="s">
        <v>21</v>
      </c>
      <c r="B27" s="20">
        <f t="shared" si="9"/>
        <v>-2.642166162651622</v>
      </c>
      <c r="C27" s="20">
        <f t="shared" si="9"/>
        <v>-2.642166162651622</v>
      </c>
      <c r="D27" s="20">
        <f t="shared" si="9"/>
        <v>-5.138959033625162</v>
      </c>
      <c r="E27" s="20">
        <f t="shared" si="9"/>
        <v>-5.138959033625162</v>
      </c>
      <c r="F27" s="16">
        <f t="shared" si="5"/>
        <v>2.4967928709735401</v>
      </c>
      <c r="G27" s="16">
        <f t="shared" si="6"/>
        <v>2.4967928709735401</v>
      </c>
      <c r="I27" s="19">
        <f t="shared" si="10"/>
        <v>-6.7705579026003881E-4</v>
      </c>
      <c r="J27" s="19">
        <f t="shared" si="10"/>
        <v>-6.7705579026003881E-4</v>
      </c>
      <c r="K27" s="19">
        <f t="shared" si="10"/>
        <v>-1.3168596354035643E-3</v>
      </c>
      <c r="L27" s="19">
        <f t="shared" si="10"/>
        <v>-1.3168596354035643E-3</v>
      </c>
      <c r="M27" s="18">
        <f t="shared" si="7"/>
        <v>-6.3980384514352546E-4</v>
      </c>
      <c r="N27" s="18">
        <f t="shared" si="8"/>
        <v>-6.3980384514352546E-4</v>
      </c>
    </row>
    <row r="28" spans="1:14" ht="15.75" x14ac:dyDescent="0.25">
      <c r="A28" s="17" t="s">
        <v>20</v>
      </c>
      <c r="B28" s="20">
        <f t="shared" si="9"/>
        <v>0</v>
      </c>
      <c r="C28" s="20">
        <f t="shared" si="9"/>
        <v>0</v>
      </c>
      <c r="D28" s="20">
        <f t="shared" si="9"/>
        <v>0</v>
      </c>
      <c r="E28" s="20">
        <f t="shared" si="9"/>
        <v>0</v>
      </c>
      <c r="F28" s="16">
        <f t="shared" si="5"/>
        <v>0</v>
      </c>
      <c r="G28" s="16">
        <f t="shared" si="6"/>
        <v>0</v>
      </c>
      <c r="I28" s="19">
        <f t="shared" si="10"/>
        <v>0</v>
      </c>
      <c r="J28" s="19">
        <f t="shared" si="10"/>
        <v>0</v>
      </c>
      <c r="K28" s="19">
        <f t="shared" si="10"/>
        <v>0</v>
      </c>
      <c r="L28" s="19">
        <f t="shared" si="10"/>
        <v>0</v>
      </c>
      <c r="M28" s="18">
        <f t="shared" si="7"/>
        <v>0</v>
      </c>
      <c r="N28" s="18">
        <f t="shared" si="8"/>
        <v>0</v>
      </c>
    </row>
    <row r="29" spans="1:14" ht="15.75" x14ac:dyDescent="0.25">
      <c r="A29" s="17" t="s">
        <v>8</v>
      </c>
      <c r="B29" s="20">
        <f t="shared" si="9"/>
        <v>0.4782299328317739</v>
      </c>
      <c r="C29" s="20">
        <f t="shared" si="9"/>
        <v>0.4782299328317739</v>
      </c>
      <c r="D29" s="20">
        <f t="shared" si="9"/>
        <v>1.9384601263177772</v>
      </c>
      <c r="E29" s="20">
        <f t="shared" si="9"/>
        <v>1.9384601263177772</v>
      </c>
      <c r="F29" s="16">
        <f t="shared" si="5"/>
        <v>-1.4602301934860034</v>
      </c>
      <c r="G29" s="16">
        <f t="shared" si="6"/>
        <v>-1.4602301934860034</v>
      </c>
      <c r="I29" s="19">
        <f t="shared" si="10"/>
        <v>1.2254654899314691E-4</v>
      </c>
      <c r="J29" s="19">
        <f t="shared" si="10"/>
        <v>1.2254654899314691E-4</v>
      </c>
      <c r="K29" s="19">
        <f t="shared" si="10"/>
        <v>4.9673092906258199E-4</v>
      </c>
      <c r="L29" s="19">
        <f t="shared" si="10"/>
        <v>4.9673092906258199E-4</v>
      </c>
      <c r="M29" s="18">
        <f t="shared" si="7"/>
        <v>3.7418438006943508E-4</v>
      </c>
      <c r="N29" s="18">
        <f t="shared" si="8"/>
        <v>3.7418438006943508E-4</v>
      </c>
    </row>
    <row r="30" spans="1:14" ht="15.75" x14ac:dyDescent="0.25">
      <c r="A30" s="17" t="s">
        <v>19</v>
      </c>
      <c r="B30" s="20">
        <f t="shared" si="9"/>
        <v>0</v>
      </c>
      <c r="C30" s="20">
        <f t="shared" si="9"/>
        <v>0</v>
      </c>
      <c r="D30" s="20">
        <f t="shared" si="9"/>
        <v>0.10978116252900161</v>
      </c>
      <c r="E30" s="20">
        <f t="shared" si="9"/>
        <v>0.10978116252900161</v>
      </c>
      <c r="F30" s="16">
        <f t="shared" si="5"/>
        <v>-0.10978116252900161</v>
      </c>
      <c r="G30" s="16">
        <f t="shared" si="6"/>
        <v>-0.10978116252900161</v>
      </c>
      <c r="I30" s="19">
        <f t="shared" si="10"/>
        <v>0</v>
      </c>
      <c r="J30" s="19">
        <f t="shared" si="10"/>
        <v>0</v>
      </c>
      <c r="K30" s="19">
        <f t="shared" si="10"/>
        <v>2.8131452443227478E-5</v>
      </c>
      <c r="L30" s="19">
        <f t="shared" si="10"/>
        <v>2.8131452443227478E-5</v>
      </c>
      <c r="M30" s="18">
        <f t="shared" si="7"/>
        <v>2.8131452443227478E-5</v>
      </c>
      <c r="N30" s="18">
        <f t="shared" si="8"/>
        <v>2.8131452443227478E-5</v>
      </c>
    </row>
    <row r="31" spans="1:14" ht="15.75" x14ac:dyDescent="0.25">
      <c r="A31" s="17" t="s">
        <v>7</v>
      </c>
      <c r="B31" s="20">
        <f t="shared" si="9"/>
        <v>0</v>
      </c>
      <c r="C31" s="20">
        <f t="shared" si="9"/>
        <v>0</v>
      </c>
      <c r="D31" s="20">
        <f t="shared" si="9"/>
        <v>0</v>
      </c>
      <c r="E31" s="20">
        <f t="shared" si="9"/>
        <v>0</v>
      </c>
      <c r="F31" s="16">
        <f t="shared" si="5"/>
        <v>0</v>
      </c>
      <c r="G31" s="16">
        <f t="shared" si="6"/>
        <v>0</v>
      </c>
      <c r="I31" s="19">
        <f t="shared" si="10"/>
        <v>0</v>
      </c>
      <c r="J31" s="19">
        <f t="shared" si="10"/>
        <v>0</v>
      </c>
      <c r="K31" s="19">
        <f t="shared" si="10"/>
        <v>0</v>
      </c>
      <c r="L31" s="19">
        <f t="shared" si="10"/>
        <v>0</v>
      </c>
      <c r="M31" s="18">
        <f t="shared" si="7"/>
        <v>0</v>
      </c>
      <c r="N31" s="18">
        <f t="shared" si="8"/>
        <v>0</v>
      </c>
    </row>
    <row r="32" spans="1:14" ht="15.75" x14ac:dyDescent="0.25">
      <c r="A32" s="17" t="s">
        <v>18</v>
      </c>
      <c r="B32" s="20">
        <f t="shared" ref="B32:E33" si="11">SUM(B13,B15)</f>
        <v>0</v>
      </c>
      <c r="C32" s="20">
        <f t="shared" si="11"/>
        <v>0</v>
      </c>
      <c r="D32" s="20">
        <f t="shared" si="11"/>
        <v>0</v>
      </c>
      <c r="E32" s="20">
        <f t="shared" si="11"/>
        <v>0</v>
      </c>
      <c r="F32" s="16">
        <f t="shared" si="5"/>
        <v>0</v>
      </c>
      <c r="G32" s="16">
        <f t="shared" si="6"/>
        <v>0</v>
      </c>
      <c r="I32" s="19">
        <f t="shared" ref="I32:L33" si="12">SUM(I13,I15)</f>
        <v>0</v>
      </c>
      <c r="J32" s="19">
        <f t="shared" si="12"/>
        <v>0</v>
      </c>
      <c r="K32" s="19">
        <f t="shared" si="12"/>
        <v>0</v>
      </c>
      <c r="L32" s="19">
        <f t="shared" si="12"/>
        <v>0</v>
      </c>
      <c r="M32" s="18">
        <f t="shared" si="7"/>
        <v>0</v>
      </c>
      <c r="N32" s="18">
        <f t="shared" si="8"/>
        <v>0</v>
      </c>
    </row>
    <row r="33" spans="1:14" ht="15.75" x14ac:dyDescent="0.25">
      <c r="A33" s="17" t="s">
        <v>17</v>
      </c>
      <c r="B33" s="20">
        <f t="shared" si="11"/>
        <v>4.62</v>
      </c>
      <c r="C33" s="20">
        <f t="shared" si="11"/>
        <v>4.62</v>
      </c>
      <c r="D33" s="20">
        <f t="shared" si="11"/>
        <v>5.38</v>
      </c>
      <c r="E33" s="20">
        <f t="shared" si="11"/>
        <v>5.38</v>
      </c>
      <c r="F33" s="16">
        <f t="shared" si="5"/>
        <v>-0.75999999999999979</v>
      </c>
      <c r="G33" s="16">
        <f t="shared" si="6"/>
        <v>-0.75999999999999979</v>
      </c>
      <c r="I33" s="19">
        <f t="shared" si="12"/>
        <v>1.1838762433707753E-3</v>
      </c>
      <c r="J33" s="19">
        <f t="shared" si="12"/>
        <v>1.1838762433707753E-3</v>
      </c>
      <c r="K33" s="19">
        <f t="shared" si="12"/>
        <v>1.3786264479079592E-3</v>
      </c>
      <c r="L33" s="19">
        <f t="shared" si="12"/>
        <v>1.3786264479079592E-3</v>
      </c>
      <c r="M33" s="18">
        <f t="shared" si="7"/>
        <v>1.9475020453718389E-4</v>
      </c>
      <c r="N33" s="18">
        <f t="shared" si="8"/>
        <v>1.9475020453718389E-4</v>
      </c>
    </row>
    <row r="34" spans="1:14" x14ac:dyDescent="0.25">
      <c r="A34" s="17" t="s">
        <v>16</v>
      </c>
      <c r="B34" s="16">
        <f>SUM(B17:B18)</f>
        <v>2.5981669786180919</v>
      </c>
      <c r="C34" s="16">
        <f>SUM(C17:C18)</f>
        <v>10.808795933973757</v>
      </c>
      <c r="D34" s="16">
        <f>SUM(D17:D18)</f>
        <v>8.5668162170786086</v>
      </c>
      <c r="E34" s="16">
        <f>SUM(E17:E18)</f>
        <v>22.06681621707861</v>
      </c>
      <c r="F34" s="16">
        <f t="shared" si="5"/>
        <v>-5.9686492384605163</v>
      </c>
      <c r="G34" s="16">
        <f t="shared" si="6"/>
        <v>-11.258020283104853</v>
      </c>
      <c r="I34" s="18">
        <f>SUM(I17:I18)</f>
        <v>6.6578098751003993E-4</v>
      </c>
      <c r="J34" s="18">
        <f>SUM(J17:J18)</f>
        <v>2.7697568670290392E-3</v>
      </c>
      <c r="K34" s="18">
        <f>SUM(K17:K18)</f>
        <v>2.1952489611954244E-3</v>
      </c>
      <c r="L34" s="18">
        <f>SUM(L17:L18)</f>
        <v>5.6546275944217156E-3</v>
      </c>
      <c r="M34" s="18">
        <f t="shared" si="7"/>
        <v>1.5294679736853846E-3</v>
      </c>
      <c r="N34" s="18">
        <f t="shared" si="8"/>
        <v>2.8848707273926764E-3</v>
      </c>
    </row>
    <row r="35" spans="1:14" x14ac:dyDescent="0.25">
      <c r="A35" s="17" t="s">
        <v>15</v>
      </c>
      <c r="B35" s="16">
        <f t="shared" ref="B35:G35" si="13">SUM(B24:B34)</f>
        <v>13.49989429091424</v>
      </c>
      <c r="C35" s="16">
        <f t="shared" si="13"/>
        <v>21.710523246269904</v>
      </c>
      <c r="D35" s="16">
        <f t="shared" si="13"/>
        <v>37.271018405466954</v>
      </c>
      <c r="E35" s="16">
        <f t="shared" si="13"/>
        <v>50.771018405466954</v>
      </c>
      <c r="F35" s="16">
        <f t="shared" si="13"/>
        <v>-23.771124114552713</v>
      </c>
      <c r="G35" s="16">
        <f t="shared" si="13"/>
        <v>-29.060495159197053</v>
      </c>
      <c r="I35" s="15">
        <f t="shared" ref="I35:N35" si="14">SUM(I24:I34)</f>
        <v>3.4593515452446162E-3</v>
      </c>
      <c r="J35" s="15">
        <f t="shared" si="14"/>
        <v>5.5633274247636156E-3</v>
      </c>
      <c r="K35" s="15">
        <f t="shared" si="14"/>
        <v>9.5507084970708322E-3</v>
      </c>
      <c r="L35" s="15">
        <f t="shared" si="14"/>
        <v>1.3010087130297124E-2</v>
      </c>
      <c r="M35" s="15">
        <f t="shared" si="14"/>
        <v>6.0913569518262168E-3</v>
      </c>
      <c r="N35" s="15">
        <f t="shared" si="14"/>
        <v>7.4467597055335091E-3</v>
      </c>
    </row>
  </sheetData>
  <mergeCells count="12">
    <mergeCell ref="B2:C2"/>
    <mergeCell ref="D2:E2"/>
    <mergeCell ref="F2:G2"/>
    <mergeCell ref="B22:C22"/>
    <mergeCell ref="D22:E22"/>
    <mergeCell ref="F22:G22"/>
    <mergeCell ref="I2:J2"/>
    <mergeCell ref="K2:L2"/>
    <mergeCell ref="M2:N2"/>
    <mergeCell ref="I22:J22"/>
    <mergeCell ref="K22:L22"/>
    <mergeCell ref="M22:N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50"/>
  <sheetViews>
    <sheetView tabSelected="1" zoomScale="90" zoomScaleNormal="90" workbookViewId="0">
      <selection activeCell="A15" sqref="A15"/>
    </sheetView>
  </sheetViews>
  <sheetFormatPr defaultColWidth="8.88671875" defaultRowHeight="15" customHeight="1" zeroHeight="1" x14ac:dyDescent="0.2"/>
  <cols>
    <col min="1" max="1" width="8.88671875" style="44" customWidth="1"/>
    <col min="2" max="2" width="61.33203125" style="44" bestFit="1" customWidth="1"/>
    <col min="3" max="3" width="102.5546875" style="44" customWidth="1"/>
    <col min="4" max="16384" width="8.88671875" style="44"/>
  </cols>
  <sheetData>
    <row r="1" spans="1:3" ht="14.25" x14ac:dyDescent="0.2"/>
    <row r="2" spans="1:3" ht="14.25" x14ac:dyDescent="0.2"/>
    <row r="3" spans="1:3" ht="14.25" x14ac:dyDescent="0.2"/>
    <row r="4" spans="1:3" ht="14.25" x14ac:dyDescent="0.2"/>
    <row r="5" spans="1:3" ht="14.25" x14ac:dyDescent="0.2"/>
    <row r="6" spans="1:3" ht="14.25" x14ac:dyDescent="0.2"/>
    <row r="7" spans="1:3" ht="14.25" x14ac:dyDescent="0.2"/>
    <row r="8" spans="1:3" x14ac:dyDescent="0.25">
      <c r="A8" s="45" t="s">
        <v>87</v>
      </c>
      <c r="B8" s="46" t="s">
        <v>0</v>
      </c>
      <c r="C8" s="46" t="s">
        <v>88</v>
      </c>
    </row>
    <row r="9" spans="1:3" ht="14.25" x14ac:dyDescent="0.2">
      <c r="A9" s="47">
        <v>7.1</v>
      </c>
      <c r="B9" s="48" t="str">
        <f>'7.1'!A1</f>
        <v>Costs of example low-carbon technologies compared to past projections</v>
      </c>
      <c r="C9" s="49" t="str">
        <f>'7.1'!B2</f>
        <v>Offshore wind costs from CCC analysis based on DECC (2012) Electricity generation costs and LCCC (2019) CfD register. Battery pack cost forecasts from 2011 published in CCC (2015) Sectoral scenarios for the Fifth Carbon Budget, outturn costs from BNEF (2018) Electric cars to reach price parity by 2022.</v>
      </c>
    </row>
    <row r="10" spans="1:3" ht="14.25" x14ac:dyDescent="0.2">
      <c r="A10" s="47">
        <v>7.2</v>
      </c>
      <c r="B10" s="48" t="str">
        <f>'7.2'!A1</f>
        <v>Central estimates for annual resource cost of meeting a net-zero GHG target (2050)</v>
      </c>
      <c r="C10" s="5" t="str">
        <f>'7.2'!B2</f>
        <v>CCC analysis</v>
      </c>
    </row>
    <row r="11" spans="1:3" ht="14.25" x14ac:dyDescent="0.2">
      <c r="A11" s="47">
        <v>7.3</v>
      </c>
      <c r="B11" s="48" t="str">
        <f>'7.3'!A1</f>
        <v>Change in greenhouse gas emissions and in real GDP in the UK and in G7 countries</v>
      </c>
      <c r="C11" s="49" t="str">
        <f>'7.3'!B2</f>
        <v>IEA (2018) CO₂ emissions from Fuel Combustion Statistics: Indicators for CO₂ emissions; IMF DataMapper; BEIS (2018) 2017 UK Greenhouse Gas Emissions, Provisional Figures; ONS (2018) Gross Domestic Product: chained volume measures: Seasonally adjusted £m; CCC calculations.</v>
      </c>
    </row>
    <row r="12" spans="1:3" ht="14.25" x14ac:dyDescent="0.2">
      <c r="A12" s="47">
        <v>7.4</v>
      </c>
      <c r="B12" s="50" t="str">
        <f>'7.4'!A1</f>
        <v>Falling costs for zero-carbon power and transport have the scope to offset heating costs</v>
      </c>
      <c r="C12" s="5" t="str">
        <f>'7.4'!B2</f>
        <v>CCC analysis</v>
      </c>
    </row>
    <row r="13" spans="1:3" ht="14.25" x14ac:dyDescent="0.2">
      <c r="A13" s="47" t="s">
        <v>89</v>
      </c>
      <c r="B13" s="48" t="str">
        <f>'B7.4'!A1</f>
        <v>Estimated costs of decarbonising Scotland, Wales and Northern Ireland</v>
      </c>
      <c r="C13" s="49" t="str">
        <f>'B7.4'!B2</f>
        <v>CCC analysis.</v>
      </c>
    </row>
    <row r="14" spans="1:3" ht="14.25" x14ac:dyDescent="0.2">
      <c r="A14" s="47"/>
      <c r="B14" s="50"/>
      <c r="C14" s="49"/>
    </row>
    <row r="15" spans="1:3" ht="14.25" x14ac:dyDescent="0.2">
      <c r="A15" s="47"/>
      <c r="B15" s="48"/>
      <c r="C15" s="49"/>
    </row>
    <row r="16" spans="1:3" ht="14.25" x14ac:dyDescent="0.2">
      <c r="A16" s="47"/>
      <c r="B16" s="48"/>
      <c r="C16" s="49"/>
    </row>
    <row r="17" spans="1:3" ht="15" customHeight="1" x14ac:dyDescent="0.2">
      <c r="A17" s="47"/>
      <c r="B17" s="48"/>
      <c r="C17" s="49"/>
    </row>
    <row r="18" spans="1:3" ht="15" customHeight="1" x14ac:dyDescent="0.2">
      <c r="A18" s="47"/>
      <c r="B18" s="48"/>
      <c r="C18" s="49"/>
    </row>
    <row r="19" spans="1:3" ht="15" customHeight="1" x14ac:dyDescent="0.2">
      <c r="A19" s="47"/>
      <c r="B19" s="48"/>
      <c r="C19" s="49"/>
    </row>
    <row r="20" spans="1:3" ht="15" customHeight="1" x14ac:dyDescent="0.2">
      <c r="A20" s="49"/>
      <c r="B20" s="49"/>
      <c r="C20" s="49"/>
    </row>
    <row r="21" spans="1:3" ht="15" customHeight="1" x14ac:dyDescent="0.2">
      <c r="A21" s="49"/>
      <c r="B21" s="49"/>
      <c r="C21" s="49"/>
    </row>
    <row r="22" spans="1:3" ht="15" customHeight="1" x14ac:dyDescent="0.2">
      <c r="A22" s="49"/>
      <c r="B22" s="49"/>
      <c r="C22" s="49"/>
    </row>
    <row r="23" spans="1:3" ht="15" customHeight="1" x14ac:dyDescent="0.2">
      <c r="A23" s="49"/>
      <c r="B23" s="49"/>
      <c r="C23" s="49"/>
    </row>
    <row r="24" spans="1:3" ht="15" customHeight="1" x14ac:dyDescent="0.2">
      <c r="A24" s="49"/>
      <c r="B24" s="49"/>
      <c r="C24" s="49"/>
    </row>
    <row r="25" spans="1:3" ht="15" customHeight="1" x14ac:dyDescent="0.2">
      <c r="A25" s="49"/>
      <c r="B25" s="49"/>
      <c r="C25" s="49"/>
    </row>
    <row r="26" spans="1:3" ht="15" customHeight="1" x14ac:dyDescent="0.2">
      <c r="A26" s="49"/>
      <c r="B26" s="49"/>
      <c r="C26" s="49"/>
    </row>
    <row r="27" spans="1:3" ht="15" customHeight="1" x14ac:dyDescent="0.2">
      <c r="A27" s="49"/>
      <c r="B27" s="49"/>
      <c r="C27" s="49"/>
    </row>
    <row r="28" spans="1:3" ht="15" customHeight="1" x14ac:dyDescent="0.2">
      <c r="A28" s="49"/>
      <c r="B28" s="49"/>
      <c r="C28" s="49"/>
    </row>
    <row r="29" spans="1:3" ht="15" customHeight="1" x14ac:dyDescent="0.2">
      <c r="A29" s="49"/>
      <c r="B29" s="49"/>
      <c r="C29" s="49"/>
    </row>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sheetProtection algorithmName="SHA-512" hashValue="XS31AJPONYPA5P9GbmyFkQPikaltr9r8POnxem6BabWbesfVdhssZg6wxVLv6UFPCkqXAqE2ELvaLBcdX+yBjQ==" saltValue="PaU4A/gK1zaK050Q0983rg==" spinCount="100000" sheet="1" objects="1" scenarios="1"/>
  <hyperlinks>
    <hyperlink ref="B9" location="'7.1'!A1" display="'7.1'!A1"/>
    <hyperlink ref="B10" location="'7.2'!A1" display="'7.2'!A1"/>
    <hyperlink ref="B11" location="'7.3'!A1" display="'7.3'!A1"/>
    <hyperlink ref="B12" location="'7.4'!A1" display="'7.4'!A1"/>
    <hyperlink ref="B13" location="B7.4!A1" display="B7.4!A1"/>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2"/>
  <sheetViews>
    <sheetView zoomScale="90" zoomScaleNormal="90" workbookViewId="0">
      <selection activeCell="A3" sqref="A3"/>
    </sheetView>
  </sheetViews>
  <sheetFormatPr defaultColWidth="8.88671875" defaultRowHeight="15" x14ac:dyDescent="0.2"/>
  <cols>
    <col min="1" max="1" width="8.88671875" style="4"/>
    <col min="2" max="2" width="30.21875" style="4" bestFit="1" customWidth="1"/>
    <col min="3" max="16384" width="8.88671875" style="4"/>
  </cols>
  <sheetData>
    <row r="1" spans="1:63" s="1" customFormat="1" ht="15.75" x14ac:dyDescent="0.25">
      <c r="A1" s="51" t="s">
        <v>68</v>
      </c>
      <c r="C1" s="5"/>
      <c r="D1" s="5"/>
      <c r="G1" s="3"/>
    </row>
    <row r="2" spans="1:63" s="1" customFormat="1" ht="12.75" x14ac:dyDescent="0.2">
      <c r="A2" s="5" t="s">
        <v>1</v>
      </c>
      <c r="B2" s="5" t="s">
        <v>69</v>
      </c>
      <c r="C2" s="5"/>
      <c r="D2" s="5"/>
    </row>
    <row r="3" spans="1:63" s="1" customFormat="1" ht="12.75" x14ac:dyDescent="0.2">
      <c r="B3" s="6"/>
      <c r="C3" s="5"/>
      <c r="D3" s="5"/>
    </row>
    <row r="4" spans="1:63" s="1" customFormat="1" ht="12.75" x14ac:dyDescent="0.2">
      <c r="B4" s="52"/>
      <c r="C4" s="5"/>
      <c r="D4" s="5"/>
    </row>
    <row r="5" spans="1:63" s="1" customFormat="1" ht="12.75" x14ac:dyDescent="0.2">
      <c r="B5" s="54" t="s">
        <v>43</v>
      </c>
      <c r="C5" s="2">
        <v>2016</v>
      </c>
      <c r="D5" s="2">
        <v>2020</v>
      </c>
      <c r="E5" s="2">
        <v>2025</v>
      </c>
      <c r="F5" s="2">
        <v>2030</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x14ac:dyDescent="0.2">
      <c r="B6" s="7" t="s">
        <v>40</v>
      </c>
      <c r="C6" s="7">
        <v>218.90383181634056</v>
      </c>
      <c r="D6" s="7">
        <v>177.99756021429712</v>
      </c>
      <c r="E6" s="7">
        <v>138.19686352041703</v>
      </c>
      <c r="F6" s="7">
        <v>110.55749081633361</v>
      </c>
      <c r="G6" s="7"/>
      <c r="H6" s="7"/>
      <c r="I6" s="7"/>
      <c r="J6" s="7"/>
      <c r="K6" s="7"/>
      <c r="L6" s="7"/>
      <c r="M6" s="7"/>
      <c r="N6" s="7"/>
      <c r="O6" s="7"/>
      <c r="P6" s="7"/>
      <c r="Q6" s="7"/>
      <c r="R6" s="7"/>
      <c r="S6" s="7"/>
      <c r="T6" s="7"/>
      <c r="U6" s="7"/>
      <c r="V6" s="7"/>
      <c r="W6" s="7"/>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row>
    <row r="7" spans="1:63" x14ac:dyDescent="0.2">
      <c r="B7" s="7" t="s">
        <v>42</v>
      </c>
      <c r="C7" s="7"/>
      <c r="D7" s="7">
        <v>160.30836168368376</v>
      </c>
      <c r="E7" s="7"/>
      <c r="F7" s="7"/>
      <c r="G7" s="7"/>
      <c r="H7" s="7"/>
      <c r="I7" s="7"/>
      <c r="J7" s="7"/>
      <c r="K7" s="7"/>
      <c r="L7" s="7"/>
      <c r="M7" s="7"/>
      <c r="N7" s="7"/>
      <c r="O7" s="7"/>
      <c r="P7" s="7"/>
      <c r="Q7" s="7"/>
      <c r="R7" s="7"/>
      <c r="S7" s="7"/>
      <c r="T7" s="7"/>
      <c r="U7" s="7"/>
      <c r="V7" s="7"/>
      <c r="W7" s="7"/>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row>
    <row r="8" spans="1:63" x14ac:dyDescent="0.2">
      <c r="B8" s="7" t="s">
        <v>39</v>
      </c>
      <c r="C8" s="7"/>
      <c r="D8" s="7">
        <v>132.66898897960033</v>
      </c>
      <c r="E8" s="7"/>
      <c r="F8" s="7"/>
      <c r="G8" s="7"/>
      <c r="H8" s="7"/>
      <c r="I8" s="7"/>
      <c r="J8" s="7"/>
      <c r="K8" s="7"/>
      <c r="L8" s="7"/>
      <c r="M8" s="7"/>
      <c r="N8" s="7"/>
      <c r="O8" s="7"/>
      <c r="P8" s="7"/>
      <c r="Q8" s="7"/>
      <c r="R8" s="7"/>
      <c r="S8" s="7"/>
      <c r="T8" s="7"/>
      <c r="U8" s="7"/>
      <c r="V8" s="7"/>
      <c r="W8" s="7"/>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row>
    <row r="9" spans="1:63" x14ac:dyDescent="0.2">
      <c r="B9" s="7" t="s">
        <v>41</v>
      </c>
      <c r="C9" s="7"/>
      <c r="D9" s="7"/>
      <c r="E9" s="7">
        <v>68.545644306126832</v>
      </c>
      <c r="F9" s="7"/>
      <c r="G9" s="7"/>
      <c r="H9" s="7"/>
      <c r="I9" s="7"/>
      <c r="J9" s="7"/>
      <c r="K9" s="7"/>
      <c r="L9" s="7"/>
      <c r="M9" s="7"/>
      <c r="N9" s="7"/>
      <c r="O9" s="7"/>
      <c r="P9" s="7"/>
      <c r="Q9" s="7"/>
      <c r="R9" s="7"/>
      <c r="S9" s="7"/>
      <c r="T9" s="7"/>
      <c r="U9" s="7"/>
      <c r="V9" s="7"/>
      <c r="W9" s="7"/>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row>
    <row r="10" spans="1:63" x14ac:dyDescent="0.2">
      <c r="B10" s="1"/>
      <c r="C10" s="1"/>
      <c r="D10" s="1"/>
      <c r="E10" s="1"/>
      <c r="F10" s="1"/>
      <c r="G10" s="1"/>
      <c r="H10" s="1"/>
      <c r="I10" s="1"/>
      <c r="J10" s="1"/>
      <c r="K10" s="1"/>
      <c r="L10" s="1"/>
      <c r="M10" s="1"/>
      <c r="N10" s="1"/>
      <c r="O10" s="1"/>
      <c r="P10" s="1"/>
      <c r="Q10" s="1"/>
      <c r="R10" s="1"/>
      <c r="S10" s="1"/>
      <c r="T10" s="1"/>
      <c r="U10" s="1"/>
      <c r="V10" s="1"/>
      <c r="W10" s="1"/>
    </row>
    <row r="11" spans="1:63" x14ac:dyDescent="0.2">
      <c r="B11" s="1"/>
      <c r="C11" s="1"/>
      <c r="D11" s="1"/>
      <c r="E11" s="1"/>
      <c r="F11" s="1"/>
      <c r="G11" s="1"/>
      <c r="H11" s="1"/>
      <c r="I11" s="1"/>
      <c r="J11" s="1"/>
      <c r="K11" s="1"/>
      <c r="L11" s="1"/>
      <c r="M11" s="1"/>
      <c r="N11" s="1"/>
      <c r="O11" s="1"/>
      <c r="P11" s="1"/>
      <c r="Q11" s="1"/>
      <c r="R11" s="1"/>
      <c r="S11" s="1"/>
      <c r="T11" s="1"/>
      <c r="U11" s="1"/>
      <c r="V11" s="1"/>
      <c r="W11" s="1"/>
    </row>
    <row r="12" spans="1:63" x14ac:dyDescent="0.2">
      <c r="B12" s="54" t="s">
        <v>90</v>
      </c>
      <c r="C12" s="2">
        <v>2010</v>
      </c>
      <c r="D12" s="2">
        <v>2011</v>
      </c>
      <c r="E12" s="2">
        <v>2012</v>
      </c>
      <c r="F12" s="2">
        <v>2013</v>
      </c>
      <c r="G12" s="2">
        <v>2014</v>
      </c>
      <c r="H12" s="2">
        <v>2015</v>
      </c>
      <c r="I12" s="2">
        <v>2016</v>
      </c>
      <c r="J12" s="2">
        <v>2017</v>
      </c>
      <c r="K12" s="2">
        <v>2018</v>
      </c>
      <c r="L12" s="2">
        <v>2019</v>
      </c>
      <c r="M12" s="2">
        <v>2020</v>
      </c>
      <c r="N12" s="2">
        <v>2021</v>
      </c>
      <c r="O12" s="2">
        <v>2022</v>
      </c>
      <c r="P12" s="2">
        <v>2023</v>
      </c>
      <c r="Q12" s="2">
        <v>2024</v>
      </c>
      <c r="R12" s="2">
        <v>2025</v>
      </c>
      <c r="S12" s="2">
        <v>2026</v>
      </c>
      <c r="T12" s="2">
        <v>2027</v>
      </c>
      <c r="U12" s="2">
        <v>2028</v>
      </c>
      <c r="V12" s="2">
        <v>2029</v>
      </c>
      <c r="W12" s="2">
        <v>2030</v>
      </c>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x14ac:dyDescent="0.2">
      <c r="B13" s="7" t="s">
        <v>38</v>
      </c>
      <c r="C13" s="7"/>
      <c r="D13" s="7">
        <v>800</v>
      </c>
      <c r="E13" s="7">
        <v>719.79681178033638</v>
      </c>
      <c r="F13" s="7">
        <v>639.59362356067277</v>
      </c>
      <c r="G13" s="7">
        <v>559.39043534100915</v>
      </c>
      <c r="H13" s="7">
        <v>479.18724712134554</v>
      </c>
      <c r="I13" s="7">
        <v>446.871691199807</v>
      </c>
      <c r="J13" s="7">
        <v>414.55613527826847</v>
      </c>
      <c r="K13" s="7">
        <v>382.24057935672994</v>
      </c>
      <c r="L13" s="7">
        <v>349.92502343519141</v>
      </c>
      <c r="M13" s="7">
        <v>317.60946751365287</v>
      </c>
      <c r="N13" s="7">
        <v>299.23539529921641</v>
      </c>
      <c r="O13" s="7">
        <v>280.86132308478</v>
      </c>
      <c r="P13" s="7">
        <v>262.48725087034359</v>
      </c>
      <c r="Q13" s="7">
        <v>244.11317865590715</v>
      </c>
      <c r="R13" s="7">
        <v>225.73910644147068</v>
      </c>
      <c r="S13" s="7">
        <v>212.89885526600793</v>
      </c>
      <c r="T13" s="7"/>
      <c r="U13" s="7"/>
      <c r="V13" s="7"/>
      <c r="W13" s="7"/>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row>
    <row r="14" spans="1:63" x14ac:dyDescent="0.2">
      <c r="B14" s="7" t="s">
        <v>37</v>
      </c>
      <c r="C14" s="7">
        <v>1000</v>
      </c>
      <c r="D14" s="7">
        <v>800</v>
      </c>
      <c r="E14" s="7">
        <v>642</v>
      </c>
      <c r="F14" s="7">
        <v>599</v>
      </c>
      <c r="G14" s="7">
        <v>540</v>
      </c>
      <c r="H14" s="7">
        <v>350</v>
      </c>
      <c r="I14" s="7">
        <v>273</v>
      </c>
      <c r="J14" s="7">
        <v>209</v>
      </c>
      <c r="K14" s="7">
        <v>200</v>
      </c>
      <c r="L14" s="7"/>
      <c r="M14" s="7"/>
      <c r="N14" s="7"/>
      <c r="O14" s="7"/>
      <c r="P14" s="7"/>
      <c r="Q14" s="7"/>
      <c r="R14" s="7"/>
      <c r="S14" s="7"/>
      <c r="T14" s="7"/>
      <c r="U14" s="7"/>
      <c r="V14" s="7"/>
      <c r="W14" s="7"/>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row>
    <row r="15" spans="1:63" x14ac:dyDescent="0.2">
      <c r="B15" s="7"/>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row>
    <row r="16" spans="1:63" x14ac:dyDescent="0.2">
      <c r="B16" s="7"/>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row>
    <row r="17" spans="2:63" x14ac:dyDescent="0.2">
      <c r="B17" s="7"/>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row>
    <row r="18" spans="2:63" x14ac:dyDescent="0.2">
      <c r="B18" s="1"/>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row>
    <row r="19" spans="2:63" x14ac:dyDescent="0.2">
      <c r="B19" s="1"/>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row>
    <row r="20" spans="2:63" x14ac:dyDescent="0.2">
      <c r="B20" s="1"/>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row>
    <row r="21" spans="2:63" x14ac:dyDescent="0.2">
      <c r="B21" s="1"/>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row>
    <row r="22" spans="2:63" x14ac:dyDescent="0.2">
      <c r="B22" s="1"/>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row>
  </sheetData>
  <sheetProtection algorithmName="SHA-512" hashValue="n+KXrj3wqUmsk6QrtYSN6T9MLhQeWveUfqqUDBR+65Ryke9m0YJ4rja+AGaQXJhW/dRSIlXU5pPQNR9JpkD/Nw==" saltValue="YrrdVcSkuZImTDmJu/P7LQ=="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90" zoomScaleNormal="90" workbookViewId="0">
      <selection activeCell="A4" sqref="A4"/>
    </sheetView>
  </sheetViews>
  <sheetFormatPr defaultColWidth="8.88671875" defaultRowHeight="15.75" x14ac:dyDescent="0.25"/>
  <cols>
    <col min="1" max="1" width="18.88671875" style="25" bestFit="1" customWidth="1"/>
    <col min="2" max="2" width="17" style="25" customWidth="1"/>
    <col min="3" max="3" width="17.21875" style="25" customWidth="1"/>
    <col min="4" max="4" width="20.5546875" style="25" customWidth="1"/>
    <col min="5" max="5" width="21.21875" style="25" customWidth="1"/>
    <col min="6" max="6" width="30.77734375" style="25" customWidth="1"/>
    <col min="7" max="7" width="29.6640625" style="25" customWidth="1"/>
    <col min="8" max="16384" width="8.88671875" style="25"/>
  </cols>
  <sheetData>
    <row r="1" spans="1:13" s="1" customFormat="1" x14ac:dyDescent="0.25">
      <c r="A1" s="51" t="s">
        <v>65</v>
      </c>
      <c r="C1" s="5"/>
      <c r="D1" s="5"/>
      <c r="E1" s="5"/>
      <c r="F1" s="5"/>
      <c r="I1" s="3"/>
    </row>
    <row r="2" spans="1:13" s="1" customFormat="1" ht="12.75" x14ac:dyDescent="0.2">
      <c r="A2" s="5" t="s">
        <v>1</v>
      </c>
      <c r="B2" s="5" t="s">
        <v>66</v>
      </c>
      <c r="C2" s="5"/>
      <c r="D2" s="5"/>
      <c r="E2" s="5"/>
      <c r="F2" s="5"/>
    </row>
    <row r="3" spans="1:13" s="1" customFormat="1" ht="12.75" x14ac:dyDescent="0.2">
      <c r="A3" s="1" t="s">
        <v>2</v>
      </c>
      <c r="B3" s="8" t="s">
        <v>67</v>
      </c>
      <c r="C3" s="5"/>
      <c r="D3" s="5"/>
      <c r="E3" s="5"/>
      <c r="F3" s="5"/>
    </row>
    <row r="4" spans="1:13" s="1" customFormat="1" ht="12.75" x14ac:dyDescent="0.2">
      <c r="B4" s="8"/>
      <c r="C4" s="5"/>
      <c r="D4" s="5"/>
      <c r="E4" s="5"/>
      <c r="F4" s="5"/>
    </row>
    <row r="5" spans="1:13" s="1" customFormat="1" ht="12.75" x14ac:dyDescent="0.2">
      <c r="A5" s="5"/>
      <c r="B5" s="8"/>
      <c r="C5" s="5"/>
      <c r="D5" s="5"/>
      <c r="E5" s="5"/>
      <c r="F5" s="5"/>
    </row>
    <row r="6" spans="1:13" x14ac:dyDescent="0.25">
      <c r="A6" s="5"/>
      <c r="B6" s="58" t="s">
        <v>61</v>
      </c>
      <c r="C6" s="58"/>
      <c r="D6" s="59" t="s">
        <v>62</v>
      </c>
      <c r="E6" s="59"/>
      <c r="F6" s="59" t="s">
        <v>63</v>
      </c>
      <c r="G6" s="59"/>
      <c r="H6" s="1"/>
      <c r="I6" s="1"/>
      <c r="J6" s="1"/>
      <c r="K6" s="1"/>
      <c r="L6" s="1"/>
      <c r="M6" s="1"/>
    </row>
    <row r="7" spans="1:13" x14ac:dyDescent="0.25">
      <c r="A7" s="5"/>
      <c r="B7" s="53" t="s">
        <v>73</v>
      </c>
      <c r="C7" s="53" t="s">
        <v>74</v>
      </c>
      <c r="D7" s="53" t="s">
        <v>73</v>
      </c>
      <c r="E7" s="53" t="s">
        <v>74</v>
      </c>
      <c r="F7" s="53" t="s">
        <v>73</v>
      </c>
      <c r="G7" s="53" t="s">
        <v>74</v>
      </c>
      <c r="H7" s="1"/>
      <c r="I7" s="1"/>
      <c r="J7" s="1"/>
      <c r="K7" s="1"/>
      <c r="L7" s="1"/>
      <c r="M7" s="1"/>
    </row>
    <row r="8" spans="1:13" x14ac:dyDescent="0.25">
      <c r="A8" s="5" t="s">
        <v>3</v>
      </c>
      <c r="B8" s="34">
        <v>-2.3917850230791231</v>
      </c>
      <c r="C8" s="37">
        <v>-6.1289555586004237E-4</v>
      </c>
      <c r="D8" s="34">
        <v>4</v>
      </c>
      <c r="E8" s="37">
        <v>1.0250010765114937E-3</v>
      </c>
      <c r="F8" s="1"/>
      <c r="G8" s="1"/>
      <c r="H8" s="1"/>
      <c r="I8" s="1"/>
      <c r="J8" s="1"/>
      <c r="K8" s="1"/>
      <c r="L8" s="1"/>
      <c r="M8" s="1"/>
    </row>
    <row r="9" spans="1:13" x14ac:dyDescent="0.25">
      <c r="A9" s="5" t="s">
        <v>5</v>
      </c>
      <c r="B9" s="35">
        <v>10.503204518341029</v>
      </c>
      <c r="C9" s="37">
        <v>2.6914489845299852E-3</v>
      </c>
      <c r="D9" s="34">
        <v>14.670183903080982</v>
      </c>
      <c r="E9" s="37">
        <v>3.7592385733198987E-3</v>
      </c>
      <c r="F9" s="1"/>
      <c r="G9" s="11" t="s">
        <v>10</v>
      </c>
      <c r="H9" s="1"/>
      <c r="I9" s="1"/>
      <c r="J9" s="1"/>
      <c r="K9" s="1"/>
      <c r="L9" s="1"/>
      <c r="M9" s="1"/>
    </row>
    <row r="10" spans="1:13" x14ac:dyDescent="0.25">
      <c r="A10" s="5" t="s">
        <v>4</v>
      </c>
      <c r="B10" s="35">
        <v>0.33424404685408926</v>
      </c>
      <c r="C10" s="37">
        <v>8.5650126960749919E-5</v>
      </c>
      <c r="D10" s="34">
        <v>7.7447360300857477</v>
      </c>
      <c r="E10" s="37">
        <v>1.984590692033811E-3</v>
      </c>
      <c r="F10" s="1"/>
      <c r="G10" s="11"/>
      <c r="H10" s="1"/>
      <c r="I10" s="1"/>
      <c r="J10" s="1"/>
      <c r="K10" s="1"/>
      <c r="L10" s="1"/>
      <c r="M10" s="1"/>
    </row>
    <row r="11" spans="1:13" x14ac:dyDescent="0.25">
      <c r="A11" s="5" t="s">
        <v>6</v>
      </c>
      <c r="B11" s="36">
        <v>-2.642166162651622</v>
      </c>
      <c r="C11" s="38">
        <v>-6.7705579026003881E-4</v>
      </c>
      <c r="D11" s="34">
        <v>-5.138959033625162</v>
      </c>
      <c r="E11" s="38">
        <v>-1.3168596354035643E-3</v>
      </c>
      <c r="F11" s="33"/>
      <c r="G11" s="11"/>
    </row>
    <row r="12" spans="1:13" x14ac:dyDescent="0.25">
      <c r="A12" s="5" t="s">
        <v>11</v>
      </c>
      <c r="B12" s="36">
        <v>0.4782299328317739</v>
      </c>
      <c r="C12" s="38">
        <v>1.2254654899314691E-4</v>
      </c>
      <c r="D12" s="34">
        <v>1.9384601263177772</v>
      </c>
      <c r="E12" s="38">
        <v>4.9673092906258199E-4</v>
      </c>
      <c r="F12" s="10"/>
      <c r="G12" s="11"/>
      <c r="I12" s="7"/>
      <c r="J12" s="12"/>
      <c r="K12" s="12"/>
      <c r="L12" s="13"/>
      <c r="M12" s="10"/>
    </row>
    <row r="13" spans="1:13" x14ac:dyDescent="0.25">
      <c r="A13" s="5" t="s">
        <v>12</v>
      </c>
      <c r="B13" s="36">
        <v>0</v>
      </c>
      <c r="C13" s="38">
        <v>0</v>
      </c>
      <c r="D13" s="34">
        <v>0.10978116252900161</v>
      </c>
      <c r="E13" s="38">
        <v>2.8131452443227478E-5</v>
      </c>
      <c r="F13" s="10"/>
      <c r="G13" s="11"/>
      <c r="I13" s="7"/>
      <c r="J13" s="12"/>
      <c r="K13" s="12"/>
      <c r="L13" s="13"/>
      <c r="M13" s="10"/>
    </row>
    <row r="14" spans="1:13" x14ac:dyDescent="0.25">
      <c r="A14" s="5" t="s">
        <v>13</v>
      </c>
      <c r="B14" s="36">
        <v>4.62</v>
      </c>
      <c r="C14" s="38">
        <v>1.1838762433707755E-3</v>
      </c>
      <c r="D14" s="34">
        <v>5.38</v>
      </c>
      <c r="E14" s="38">
        <v>1.3786264479079592E-3</v>
      </c>
      <c r="F14" s="10"/>
      <c r="G14" s="11"/>
      <c r="I14" s="1"/>
      <c r="J14" s="12"/>
      <c r="K14" s="12"/>
      <c r="L14" s="13"/>
      <c r="M14" s="10"/>
    </row>
    <row r="15" spans="1:13" x14ac:dyDescent="0.25">
      <c r="A15" s="5" t="s">
        <v>14</v>
      </c>
      <c r="B15" s="36">
        <v>2.5981669786180919</v>
      </c>
      <c r="C15" s="38">
        <v>6.6578098751003993E-4</v>
      </c>
      <c r="D15" s="34">
        <v>8.5668162170786086</v>
      </c>
      <c r="E15" s="38">
        <v>2.1952489611954244E-3</v>
      </c>
      <c r="F15" s="34">
        <v>13.500000000000002</v>
      </c>
      <c r="G15" s="37">
        <v>3.4593786332262921E-3</v>
      </c>
      <c r="J15" s="26"/>
      <c r="K15" s="26"/>
    </row>
    <row r="16" spans="1:13" x14ac:dyDescent="0.25">
      <c r="A16" s="5" t="s">
        <v>9</v>
      </c>
      <c r="B16" s="36">
        <v>13.49989429091424</v>
      </c>
      <c r="C16" s="38">
        <v>3.4593515452446162E-3</v>
      </c>
      <c r="D16" s="34">
        <v>37.271018405466954</v>
      </c>
      <c r="E16" s="38">
        <v>9.5507084970708322E-3</v>
      </c>
      <c r="F16" s="34">
        <v>13.5</v>
      </c>
      <c r="G16" s="37">
        <v>3.4593786332262916E-3</v>
      </c>
      <c r="J16" s="26"/>
      <c r="K16" s="26"/>
    </row>
    <row r="17" spans="1:12" x14ac:dyDescent="0.25">
      <c r="A17" s="5"/>
      <c r="B17" s="11"/>
      <c r="C17" s="32"/>
      <c r="D17" s="32"/>
      <c r="E17" s="10"/>
      <c r="F17" s="10"/>
      <c r="G17" s="10"/>
      <c r="H17" s="13"/>
      <c r="K17" s="26"/>
      <c r="L17" s="26"/>
    </row>
    <row r="18" spans="1:12" x14ac:dyDescent="0.25">
      <c r="B18" s="11"/>
      <c r="E18" s="10"/>
      <c r="F18" s="10"/>
      <c r="G18" s="10"/>
      <c r="K18" s="26"/>
      <c r="L18" s="26"/>
    </row>
    <row r="19" spans="1:12" x14ac:dyDescent="0.25">
      <c r="B19" s="11" t="s">
        <v>10</v>
      </c>
      <c r="K19" s="26"/>
      <c r="L19" s="26"/>
    </row>
    <row r="20" spans="1:12" x14ac:dyDescent="0.25">
      <c r="B20" s="11" t="s">
        <v>10</v>
      </c>
    </row>
  </sheetData>
  <sheetProtection algorithmName="SHA-512" hashValue="qYZliwxc4/xJ3ESSKVlED7iVxjvY9qjvezAyzQ+67N5QC5e9pUR7OT6k2JHHvdQ16Oyokh3nmnZsww6/U5m7wA==" saltValue="1ZDuMsg/zbjyzXnxaBFnbg==" spinCount="100000" sheet="1" objects="1" scenarios="1"/>
  <mergeCells count="3">
    <mergeCell ref="B6:C6"/>
    <mergeCell ref="D6:E6"/>
    <mergeCell ref="F6:G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9"/>
  <sheetViews>
    <sheetView zoomScale="90" zoomScaleNormal="90" workbookViewId="0">
      <selection activeCell="A3" sqref="A3"/>
    </sheetView>
  </sheetViews>
  <sheetFormatPr defaultColWidth="8.88671875" defaultRowHeight="15" x14ac:dyDescent="0.2"/>
  <cols>
    <col min="1" max="1" width="8.88671875" style="4"/>
    <col min="2" max="2" width="30.21875" style="4" bestFit="1" customWidth="1"/>
    <col min="3" max="16384" width="8.88671875" style="4"/>
  </cols>
  <sheetData>
    <row r="1" spans="1:63" s="1" customFormat="1" ht="15.75" x14ac:dyDescent="0.25">
      <c r="A1" s="51" t="s">
        <v>70</v>
      </c>
      <c r="C1" s="5"/>
      <c r="D1" s="5"/>
      <c r="G1" s="3"/>
    </row>
    <row r="2" spans="1:63" s="1" customFormat="1" ht="12.75" x14ac:dyDescent="0.2">
      <c r="A2" s="5" t="s">
        <v>1</v>
      </c>
      <c r="B2" s="5" t="s">
        <v>91</v>
      </c>
      <c r="C2" s="5"/>
      <c r="D2" s="5"/>
    </row>
    <row r="3" spans="1:63" s="1" customFormat="1" ht="12.75" x14ac:dyDescent="0.2">
      <c r="B3" s="6"/>
      <c r="C3" s="5"/>
      <c r="D3" s="5"/>
    </row>
    <row r="4" spans="1:63" s="1" customFormat="1" ht="12.75" x14ac:dyDescent="0.2">
      <c r="B4" s="6"/>
      <c r="C4" s="5"/>
      <c r="D4" s="5"/>
    </row>
    <row r="5" spans="1:63" s="1" customFormat="1" ht="12.75" x14ac:dyDescent="0.2">
      <c r="B5" s="8"/>
      <c r="C5" s="2">
        <v>1990</v>
      </c>
      <c r="D5" s="2">
        <v>1991</v>
      </c>
      <c r="E5" s="2">
        <v>1992</v>
      </c>
      <c r="F5" s="2">
        <v>1993</v>
      </c>
      <c r="G5" s="2">
        <v>1994</v>
      </c>
      <c r="H5" s="2">
        <v>1995</v>
      </c>
      <c r="I5" s="2">
        <v>1996</v>
      </c>
      <c r="J5" s="2">
        <v>1997</v>
      </c>
      <c r="K5" s="2">
        <v>1998</v>
      </c>
      <c r="L5" s="2">
        <v>1999</v>
      </c>
      <c r="M5" s="2">
        <v>2000</v>
      </c>
      <c r="N5" s="2">
        <v>2001</v>
      </c>
      <c r="O5" s="2">
        <v>2002</v>
      </c>
      <c r="P5" s="2">
        <v>2003</v>
      </c>
      <c r="Q5" s="2">
        <v>2004</v>
      </c>
      <c r="R5" s="2">
        <v>2005</v>
      </c>
      <c r="S5" s="2">
        <v>2006</v>
      </c>
      <c r="T5" s="2">
        <v>2007</v>
      </c>
      <c r="U5" s="2">
        <v>2008</v>
      </c>
      <c r="V5" s="2">
        <v>2009</v>
      </c>
      <c r="W5" s="2">
        <v>2010</v>
      </c>
      <c r="X5" s="2">
        <v>2011</v>
      </c>
      <c r="Y5" s="2">
        <v>2012</v>
      </c>
      <c r="Z5" s="2">
        <v>2013</v>
      </c>
      <c r="AA5" s="2">
        <v>2014</v>
      </c>
      <c r="AB5" s="2">
        <v>2015</v>
      </c>
      <c r="AC5" s="2">
        <v>2016</v>
      </c>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x14ac:dyDescent="0.2">
      <c r="B6" s="7" t="s">
        <v>46</v>
      </c>
      <c r="C6" s="7">
        <v>100</v>
      </c>
      <c r="D6" s="7">
        <v>101.11635554546869</v>
      </c>
      <c r="E6" s="7">
        <v>98.31877325219655</v>
      </c>
      <c r="F6" s="7">
        <v>95.776883445759978</v>
      </c>
      <c r="G6" s="7">
        <v>94.623453008904818</v>
      </c>
      <c r="H6" s="7">
        <v>93.711907249542733</v>
      </c>
      <c r="I6" s="7">
        <v>96.393504539311195</v>
      </c>
      <c r="J6" s="7">
        <v>93.037007576110526</v>
      </c>
      <c r="K6" s="7">
        <v>92.762007882776814</v>
      </c>
      <c r="L6" s="7">
        <v>88.91436058612193</v>
      </c>
      <c r="M6" s="7">
        <v>88.767083729942613</v>
      </c>
      <c r="N6" s="7">
        <v>89.03910490909935</v>
      </c>
      <c r="O6" s="7">
        <v>86.462724009503589</v>
      </c>
      <c r="P6" s="7">
        <v>87.307997282832119</v>
      </c>
      <c r="Q6" s="7">
        <v>86.771159848989882</v>
      </c>
      <c r="R6" s="7">
        <v>85.780100594799094</v>
      </c>
      <c r="S6" s="7">
        <v>84.799089417005518</v>
      </c>
      <c r="T6" s="7">
        <v>83.13834328541023</v>
      </c>
      <c r="U6" s="7">
        <v>80.618235392043928</v>
      </c>
      <c r="V6" s="7">
        <v>73.50588962789142</v>
      </c>
      <c r="W6" s="7">
        <v>75.176709712891878</v>
      </c>
      <c r="X6" s="7">
        <v>69.135080012367439</v>
      </c>
      <c r="Y6" s="7">
        <v>71.517704499540585</v>
      </c>
      <c r="Z6" s="7">
        <v>69.550824869491251</v>
      </c>
      <c r="AA6" s="7">
        <v>64.320086389778808</v>
      </c>
      <c r="AB6" s="7">
        <v>61.998794805637594</v>
      </c>
      <c r="AC6" s="7">
        <v>58.912864882475546</v>
      </c>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row>
    <row r="7" spans="1:63" x14ac:dyDescent="0.2">
      <c r="B7" s="7" t="s">
        <v>44</v>
      </c>
      <c r="C7" s="7">
        <v>100</v>
      </c>
      <c r="D7" s="7">
        <v>98.913456742323561</v>
      </c>
      <c r="E7" s="7">
        <v>99.283369783981939</v>
      </c>
      <c r="F7" s="7">
        <v>101.79218595760562</v>
      </c>
      <c r="G7" s="7">
        <v>105.74176197900861</v>
      </c>
      <c r="H7" s="7">
        <v>108.35330270781229</v>
      </c>
      <c r="I7" s="7">
        <v>111.10410584291688</v>
      </c>
      <c r="J7" s="7">
        <v>115.59067491253587</v>
      </c>
      <c r="K7" s="7">
        <v>119.21768885447297</v>
      </c>
      <c r="L7" s="7">
        <v>123.05250637450338</v>
      </c>
      <c r="M7" s="7">
        <v>127.56139928633468</v>
      </c>
      <c r="N7" s="7">
        <v>130.80672784794675</v>
      </c>
      <c r="O7" s="7">
        <v>134.02179713906011</v>
      </c>
      <c r="P7" s="7">
        <v>138.47924057079274</v>
      </c>
      <c r="Q7" s="7">
        <v>141.75352036527386</v>
      </c>
      <c r="R7" s="7">
        <v>146.14233542270546</v>
      </c>
      <c r="S7" s="7">
        <v>149.731503475892</v>
      </c>
      <c r="T7" s="7">
        <v>153.26024019058983</v>
      </c>
      <c r="U7" s="7">
        <v>152.5360233563199</v>
      </c>
      <c r="V7" s="7">
        <v>146.14817799078443</v>
      </c>
      <c r="W7" s="7">
        <v>148.62481643871931</v>
      </c>
      <c r="X7" s="7">
        <v>150.78368894516359</v>
      </c>
      <c r="Y7" s="7">
        <v>153.01738120402248</v>
      </c>
      <c r="Z7" s="7">
        <v>156.15789235024712</v>
      </c>
      <c r="AA7" s="7">
        <v>160.92734635790003</v>
      </c>
      <c r="AB7" s="7">
        <v>164.70260456452812</v>
      </c>
      <c r="AC7" s="7">
        <v>167.89090268548844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row>
    <row r="8" spans="1:63" x14ac:dyDescent="0.2">
      <c r="B8" s="7" t="s">
        <v>47</v>
      </c>
      <c r="C8" s="7">
        <v>100</v>
      </c>
      <c r="D8" s="7">
        <v>99.48603070066568</v>
      </c>
      <c r="E8" s="7">
        <v>99.971447641667339</v>
      </c>
      <c r="F8" s="7">
        <v>100.37642421403919</v>
      </c>
      <c r="G8" s="7">
        <v>101.57704718727767</v>
      </c>
      <c r="H8" s="7">
        <v>102.90118328022584</v>
      </c>
      <c r="I8" s="7">
        <v>105.3541375596929</v>
      </c>
      <c r="J8" s="7">
        <v>105.4210938533563</v>
      </c>
      <c r="K8" s="7">
        <v>105.60211294907072</v>
      </c>
      <c r="L8" s="7">
        <v>105.6879171489673</v>
      </c>
      <c r="M8" s="7">
        <v>107.46283858957344</v>
      </c>
      <c r="N8" s="7">
        <v>106.38276848541868</v>
      </c>
      <c r="O8" s="7">
        <v>106.54899300948881</v>
      </c>
      <c r="P8" s="7">
        <v>107.32790313558294</v>
      </c>
      <c r="Q8" s="7">
        <v>108.29216257696721</v>
      </c>
      <c r="R8" s="7">
        <v>108.03188083461099</v>
      </c>
      <c r="S8" s="7">
        <v>106.9489085329477</v>
      </c>
      <c r="T8" s="7">
        <v>107.85773893542554</v>
      </c>
      <c r="U8" s="7">
        <v>104.8780049393401</v>
      </c>
      <c r="V8" s="7">
        <v>98.170700470545029</v>
      </c>
      <c r="W8" s="7">
        <v>101.335654383232</v>
      </c>
      <c r="X8" s="7">
        <v>99.526819820515797</v>
      </c>
      <c r="Y8" s="7">
        <v>97.839371382157992</v>
      </c>
      <c r="Z8" s="7">
        <v>99.388653409964363</v>
      </c>
      <c r="AA8" s="7">
        <v>98.342978905209833</v>
      </c>
      <c r="AB8" s="7">
        <v>96.859332035137172</v>
      </c>
      <c r="AC8" s="7">
        <v>95.274601210143771</v>
      </c>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row>
    <row r="9" spans="1:63" x14ac:dyDescent="0.2">
      <c r="B9" s="7" t="s">
        <v>45</v>
      </c>
      <c r="C9" s="7">
        <v>100</v>
      </c>
      <c r="D9" s="7">
        <v>101.2</v>
      </c>
      <c r="E9" s="7">
        <v>103.32520000000001</v>
      </c>
      <c r="F9" s="7">
        <v>104.56510240000001</v>
      </c>
      <c r="G9" s="7">
        <v>107.80662057440001</v>
      </c>
      <c r="H9" s="7">
        <v>110.50178608876001</v>
      </c>
      <c r="I9" s="7">
        <v>113.59583609924529</v>
      </c>
      <c r="J9" s="7">
        <v>117.23090285442115</v>
      </c>
      <c r="K9" s="7">
        <v>120.63059903719936</v>
      </c>
      <c r="L9" s="7">
        <v>124.49077820638973</v>
      </c>
      <c r="M9" s="7">
        <v>129.22142777823254</v>
      </c>
      <c r="N9" s="7">
        <v>130.90130633934956</v>
      </c>
      <c r="O9" s="7">
        <v>132.6030233217611</v>
      </c>
      <c r="P9" s="7">
        <v>135.12248076487455</v>
      </c>
      <c r="Q9" s="7">
        <v>139.0410327070559</v>
      </c>
      <c r="R9" s="7">
        <v>142.65609955743935</v>
      </c>
      <c r="S9" s="7">
        <v>146.36515814593278</v>
      </c>
      <c r="T9" s="7">
        <v>149.43882646699737</v>
      </c>
      <c r="U9" s="7">
        <v>149.13994881406339</v>
      </c>
      <c r="V9" s="7">
        <v>143.77091065675711</v>
      </c>
      <c r="W9" s="7">
        <v>147.79649615514631</v>
      </c>
      <c r="X9" s="7">
        <v>150.16124009362866</v>
      </c>
      <c r="Y9" s="7">
        <v>152.26349745493945</v>
      </c>
      <c r="Z9" s="7">
        <v>154.54744991676355</v>
      </c>
      <c r="AA9" s="7">
        <v>157.48385146518206</v>
      </c>
      <c r="AB9" s="7">
        <v>160.79101234595089</v>
      </c>
      <c r="AC9" s="7">
        <v>163.20287753114016</v>
      </c>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row>
    <row r="33" spans="2:63" x14ac:dyDescent="0.2">
      <c r="B33" s="7"/>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row>
    <row r="34" spans="2:63" x14ac:dyDescent="0.2">
      <c r="B34" s="7"/>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row>
    <row r="35" spans="2:63" x14ac:dyDescent="0.2">
      <c r="B35" s="1"/>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row>
    <row r="36" spans="2:63" x14ac:dyDescent="0.2">
      <c r="B36" s="1"/>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row>
    <row r="37" spans="2:63" x14ac:dyDescent="0.2">
      <c r="B37" s="1"/>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row>
    <row r="38" spans="2:63" x14ac:dyDescent="0.2">
      <c r="B38" s="1"/>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row>
    <row r="39" spans="2:63" x14ac:dyDescent="0.2">
      <c r="B39" s="1"/>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row>
  </sheetData>
  <sheetProtection algorithmName="SHA-512" hashValue="3ceUm+6J4+XY4pAIh7PTb9eeyA3Jopmu2bk6XGUlveYl6B0X4DpUPG8QTihKkNm54V5LYUp/HzqQU/LGEbQ41w==" saltValue="3DPAdIKD5jj1njYV/HIKPg=="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90" zoomScaleNormal="90" workbookViewId="0">
      <selection activeCell="A4" sqref="A4"/>
    </sheetView>
  </sheetViews>
  <sheetFormatPr defaultColWidth="8.88671875" defaultRowHeight="12.75" x14ac:dyDescent="0.2"/>
  <cols>
    <col min="1" max="1" width="8.88671875" style="1"/>
    <col min="2" max="2" width="30.21875" style="1" bestFit="1" customWidth="1"/>
    <col min="3" max="3" width="8.88671875" style="1"/>
    <col min="4" max="8" width="12.77734375" style="1" customWidth="1"/>
    <col min="9" max="14" width="8.88671875" style="1"/>
    <col min="15" max="15" width="18.88671875" style="1" customWidth="1"/>
    <col min="16" max="16" width="9.109375" style="1" customWidth="1"/>
    <col min="17" max="17" width="15.44140625" style="1" customWidth="1"/>
    <col min="18" max="16384" width="8.88671875" style="1"/>
  </cols>
  <sheetData>
    <row r="1" spans="1:17" x14ac:dyDescent="0.2">
      <c r="A1" s="51" t="s">
        <v>71</v>
      </c>
      <c r="C1" s="5"/>
      <c r="D1" s="5"/>
      <c r="G1" s="9"/>
    </row>
    <row r="2" spans="1:17" x14ac:dyDescent="0.2">
      <c r="A2" s="5" t="s">
        <v>1</v>
      </c>
      <c r="B2" s="5" t="s">
        <v>66</v>
      </c>
      <c r="C2" s="5"/>
      <c r="D2" s="5"/>
    </row>
    <row r="3" spans="1:17" x14ac:dyDescent="0.2">
      <c r="A3" s="1" t="s">
        <v>2</v>
      </c>
      <c r="B3" s="8" t="s">
        <v>72</v>
      </c>
      <c r="C3" s="5"/>
      <c r="D3" s="5"/>
    </row>
    <row r="4" spans="1:17" x14ac:dyDescent="0.2">
      <c r="B4" s="8"/>
      <c r="C4" s="5"/>
      <c r="D4" s="5"/>
    </row>
    <row r="5" spans="1:17" x14ac:dyDescent="0.2">
      <c r="B5" s="8"/>
      <c r="C5" s="5"/>
      <c r="D5" s="5"/>
    </row>
    <row r="6" spans="1:17" x14ac:dyDescent="0.2">
      <c r="C6" s="61" t="s">
        <v>51</v>
      </c>
      <c r="D6" s="60" t="s">
        <v>48</v>
      </c>
      <c r="E6" s="60"/>
      <c r="F6" s="60"/>
      <c r="G6" s="55" t="s">
        <v>49</v>
      </c>
      <c r="H6" s="55" t="s">
        <v>50</v>
      </c>
      <c r="I6" s="62" t="s">
        <v>9</v>
      </c>
    </row>
    <row r="7" spans="1:17" ht="51" x14ac:dyDescent="0.2">
      <c r="B7" s="39" t="s">
        <v>64</v>
      </c>
      <c r="C7" s="61"/>
      <c r="D7" s="56" t="s">
        <v>52</v>
      </c>
      <c r="E7" s="56" t="s">
        <v>53</v>
      </c>
      <c r="F7" s="56" t="s">
        <v>54</v>
      </c>
      <c r="G7" s="56" t="s">
        <v>55</v>
      </c>
      <c r="H7" s="56" t="s">
        <v>56</v>
      </c>
      <c r="I7" s="62"/>
      <c r="L7" s="5"/>
    </row>
    <row r="8" spans="1:17" x14ac:dyDescent="0.2">
      <c r="B8" s="1" t="s">
        <v>57</v>
      </c>
      <c r="C8" s="1">
        <v>0</v>
      </c>
      <c r="D8" s="7">
        <v>28.334796869079632</v>
      </c>
      <c r="E8" s="7">
        <v>38.430789027301337</v>
      </c>
      <c r="F8" s="7">
        <v>40.775689423314425</v>
      </c>
      <c r="G8" s="7">
        <v>34.09698477048623</v>
      </c>
      <c r="H8" s="7">
        <v>27.647358091680367</v>
      </c>
      <c r="I8" s="10">
        <v>27.647358091680367</v>
      </c>
    </row>
    <row r="9" spans="1:17" x14ac:dyDescent="0.2">
      <c r="B9" s="1" t="s">
        <v>58</v>
      </c>
      <c r="G9" s="7">
        <v>6.6787046528281948</v>
      </c>
      <c r="O9" s="2"/>
    </row>
    <row r="10" spans="1:17" x14ac:dyDescent="0.2">
      <c r="B10" s="1" t="s">
        <v>59</v>
      </c>
      <c r="C10" s="10">
        <v>28.334796869079632</v>
      </c>
      <c r="D10" s="7">
        <v>10.095992158221703</v>
      </c>
      <c r="E10" s="7">
        <v>6.9349081626151241</v>
      </c>
      <c r="F10" s="27">
        <v>4.590007766602036</v>
      </c>
      <c r="O10" s="2"/>
      <c r="P10" s="2"/>
      <c r="Q10" s="2"/>
    </row>
    <row r="11" spans="1:17" x14ac:dyDescent="0.2">
      <c r="B11" s="1" t="s">
        <v>60</v>
      </c>
      <c r="H11" s="7">
        <v>6.4496266788058616</v>
      </c>
      <c r="P11" s="7"/>
      <c r="Q11" s="7"/>
    </row>
    <row r="12" spans="1:17" x14ac:dyDescent="0.2">
      <c r="P12" s="7"/>
      <c r="Q12" s="10"/>
    </row>
    <row r="13" spans="1:17" x14ac:dyDescent="0.2">
      <c r="P13" s="7"/>
      <c r="Q13" s="7"/>
    </row>
    <row r="14" spans="1:17" x14ac:dyDescent="0.2">
      <c r="O14" s="2"/>
      <c r="P14" s="28"/>
      <c r="Q14" s="28"/>
    </row>
    <row r="15" spans="1:17" x14ac:dyDescent="0.2">
      <c r="H15" s="29"/>
      <c r="O15" s="30"/>
      <c r="P15" s="31"/>
    </row>
    <row r="18" spans="16:16" x14ac:dyDescent="0.2">
      <c r="P18" s="7"/>
    </row>
  </sheetData>
  <sheetProtection algorithmName="SHA-512" hashValue="s/wHUHHozaEJC0U2BmlgqHinQUzbao7sksIX6ZVmv9q02RWiHHavpNRaSr0ztyRvvfLPAEDoeVs6Vc19gJkt9w==" saltValue="yyAjlyMp4ZWe48CUT2qIcA==" spinCount="100000" sheet="1" objects="1" scenarios="1"/>
  <mergeCells count="3">
    <mergeCell ref="D6:F6"/>
    <mergeCell ref="C6:C7"/>
    <mergeCell ref="I6:I7"/>
  </mergeCells>
  <pageMargins left="0.7" right="0.7" top="0.75" bottom="0.75" header="0.3" footer="0.3"/>
  <pageSetup paperSize="9" scale="95" orientation="portrait" r:id="rId1"/>
  <ignoredErrors>
    <ignoredError sqref="B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zoomScale="90" zoomScaleNormal="90" workbookViewId="0">
      <selection activeCell="A4" sqref="A4"/>
    </sheetView>
  </sheetViews>
  <sheetFormatPr defaultColWidth="8.88671875" defaultRowHeight="12.75" x14ac:dyDescent="0.2"/>
  <cols>
    <col min="1" max="1" width="8.88671875" style="1"/>
    <col min="2" max="2" width="11.33203125" style="1" bestFit="1" customWidth="1"/>
    <col min="3" max="3" width="15.77734375" style="1" bestFit="1" customWidth="1"/>
    <col min="4" max="16384" width="8.88671875" style="1"/>
  </cols>
  <sheetData>
    <row r="1" spans="1:22" x14ac:dyDescent="0.2">
      <c r="A1" s="51" t="s">
        <v>75</v>
      </c>
      <c r="J1" s="9" t="s">
        <v>76</v>
      </c>
    </row>
    <row r="2" spans="1:22" x14ac:dyDescent="0.2">
      <c r="A2" s="5" t="s">
        <v>77</v>
      </c>
      <c r="B2" s="40" t="s">
        <v>78</v>
      </c>
    </row>
    <row r="3" spans="1:22" x14ac:dyDescent="0.2">
      <c r="A3" s="5" t="s">
        <v>79</v>
      </c>
      <c r="B3" s="40" t="s">
        <v>80</v>
      </c>
    </row>
    <row r="4" spans="1:22" x14ac:dyDescent="0.2">
      <c r="A4" s="5"/>
      <c r="B4" s="40"/>
    </row>
    <row r="5" spans="1:22" ht="15.75" x14ac:dyDescent="0.25">
      <c r="B5" s="41"/>
    </row>
    <row r="6" spans="1:22" x14ac:dyDescent="0.2">
      <c r="C6" s="2" t="s">
        <v>81</v>
      </c>
      <c r="D6" s="2" t="s">
        <v>82</v>
      </c>
      <c r="E6" s="2"/>
      <c r="F6" s="2"/>
      <c r="G6" s="2"/>
      <c r="H6" s="2"/>
      <c r="I6" s="2"/>
      <c r="J6" s="2"/>
      <c r="K6" s="2"/>
      <c r="L6" s="2"/>
      <c r="M6" s="2"/>
      <c r="N6" s="2"/>
      <c r="O6" s="2"/>
      <c r="P6" s="2"/>
      <c r="Q6" s="2"/>
      <c r="R6" s="2"/>
      <c r="S6" s="2"/>
      <c r="T6" s="2"/>
      <c r="U6" s="2"/>
      <c r="V6" s="2"/>
    </row>
    <row r="7" spans="1:22" x14ac:dyDescent="0.2">
      <c r="C7" s="7" t="s">
        <v>83</v>
      </c>
      <c r="D7" s="42">
        <v>8.9720909165679152E-2</v>
      </c>
      <c r="E7" s="7"/>
      <c r="F7" s="7"/>
      <c r="G7" s="7"/>
      <c r="H7" s="7"/>
      <c r="I7" s="7"/>
      <c r="J7" s="7"/>
      <c r="K7" s="7"/>
      <c r="L7" s="7"/>
      <c r="M7" s="7"/>
      <c r="N7" s="7"/>
      <c r="O7" s="7"/>
      <c r="P7" s="7"/>
      <c r="Q7" s="7"/>
      <c r="R7" s="7"/>
      <c r="S7" s="7"/>
      <c r="T7" s="7"/>
      <c r="U7" s="7"/>
      <c r="V7" s="7"/>
    </row>
    <row r="8" spans="1:22" x14ac:dyDescent="0.2">
      <c r="C8" s="7" t="s">
        <v>84</v>
      </c>
      <c r="D8" s="42">
        <v>0.1348320147393105</v>
      </c>
      <c r="E8" s="7"/>
      <c r="F8" s="7"/>
      <c r="G8" s="7"/>
      <c r="H8" s="7"/>
      <c r="I8" s="7"/>
      <c r="J8" s="7"/>
    </row>
    <row r="9" spans="1:22" x14ac:dyDescent="0.2">
      <c r="C9" s="7" t="s">
        <v>85</v>
      </c>
      <c r="D9" s="42">
        <v>2.9549809924201479E-2</v>
      </c>
      <c r="E9" s="7"/>
      <c r="F9" s="7"/>
      <c r="G9" s="7"/>
      <c r="H9" s="7"/>
      <c r="I9" s="7"/>
      <c r="J9" s="7"/>
    </row>
    <row r="10" spans="1:22" x14ac:dyDescent="0.2">
      <c r="C10" s="7" t="s">
        <v>86</v>
      </c>
      <c r="D10" s="43">
        <v>0.74589726617080887</v>
      </c>
      <c r="E10" s="7"/>
      <c r="F10" s="7"/>
      <c r="G10" s="7"/>
      <c r="H10" s="7"/>
      <c r="I10" s="7"/>
      <c r="J10" s="7"/>
    </row>
    <row r="11" spans="1:22" x14ac:dyDescent="0.2">
      <c r="C11" s="7"/>
      <c r="D11" s="43"/>
      <c r="E11" s="7"/>
      <c r="F11" s="7"/>
      <c r="G11" s="7"/>
      <c r="H11" s="7"/>
      <c r="I11" s="7"/>
      <c r="J11" s="7"/>
    </row>
    <row r="12" spans="1:22" x14ac:dyDescent="0.2">
      <c r="D12" s="43"/>
    </row>
    <row r="13" spans="1:22" x14ac:dyDescent="0.2">
      <c r="D13" s="43"/>
    </row>
    <row r="14" spans="1:22" x14ac:dyDescent="0.2">
      <c r="D14" s="43"/>
    </row>
    <row r="15" spans="1:22" x14ac:dyDescent="0.2">
      <c r="D15" s="43"/>
    </row>
    <row r="16" spans="1:22" x14ac:dyDescent="0.2">
      <c r="D16" s="43"/>
    </row>
  </sheetData>
  <sheetProtection algorithmName="SHA-512" hashValue="AJ4dQbKRn1fgESRPZea15wBHlI7+LwLHn3Pk3yr3PaK2u7IbJ5MgFTOhXgSqnljja2A/ptzXDl5NYcqDrSsH/g==" saltValue="2s3yIf8P6KpB06KQKvzh0g==" spinCount="100000" sheet="1" objects="1" scenarios="1"/>
  <hyperlinks>
    <hyperlink ref="J1" location="Contents!A1" display="Back to contents"/>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lower and upper</vt:lpstr>
      <vt:lpstr>Contents</vt:lpstr>
      <vt:lpstr>7.1</vt:lpstr>
      <vt:lpstr>7.2</vt:lpstr>
      <vt:lpstr>7.3</vt:lpstr>
      <vt:lpstr>7.4</vt:lpstr>
      <vt:lpstr>B7.4</vt:lpstr>
    </vt:vector>
  </TitlesOfParts>
  <Company>Defra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Hanane Hafraoui</dc:creator>
  <cp:lastModifiedBy>Owen Bellamy</cp:lastModifiedBy>
  <cp:lastPrinted>2019-04-15T11:35:14Z</cp:lastPrinted>
  <dcterms:created xsi:type="dcterms:W3CDTF">2013-02-21T17:09:28Z</dcterms:created>
  <dcterms:modified xsi:type="dcterms:W3CDTF">2019-04-26T15:14:17Z</dcterms:modified>
</cp:coreProperties>
</file>